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endium 2018\Dataset\BMB\For Publishing\"/>
    </mc:Choice>
  </mc:AlternateContent>
  <bookViews>
    <workbookView xWindow="0" yWindow="0" windowWidth="20490" windowHeight="6765" tabRatio="882"/>
  </bookViews>
  <sheets>
    <sheet name="Dashboard" sheetId="55" r:id="rId1"/>
    <sheet name="Table" sheetId="5" r:id="rId2"/>
    <sheet name="Sheet2" sheetId="32" state="hidden" r:id="rId3"/>
    <sheet name="Sheet" sheetId="39" state="hidden" r:id="rId4"/>
    <sheet name="Wildlife Permits" sheetId="10" state="hidden" r:id="rId5"/>
    <sheet name="Rev for LTP" sheetId="42" state="hidden" r:id="rId6"/>
    <sheet name="Sheet 1" sheetId="51" state="hidden" r:id="rId7"/>
    <sheet name="Fig.16" sheetId="52" state="hidden" r:id="rId8"/>
    <sheet name="CITES" sheetId="50" state="hidden" r:id="rId9"/>
    <sheet name="Non-CITES" sheetId="54" state="hidden" r:id="rId10"/>
  </sheets>
  <definedNames>
    <definedName name="_xlnm._FilterDatabase" localSheetId="0" hidden="1">Dashboard!$L$4:$AC$13</definedName>
    <definedName name="_xlnm.Print_Area" localSheetId="3">Sheet!$A$1:$D$37</definedName>
    <definedName name="_xlnm.Print_Area" localSheetId="1">Table!$A$1:$H$22</definedName>
    <definedName name="_xlnm.Print_Area" localSheetId="4">'Wildlife Permits'!$A$1:$J$8</definedName>
  </definedNames>
  <calcPr calcId="152511"/>
</workbook>
</file>

<file path=xl/calcChain.xml><?xml version="1.0" encoding="utf-8"?>
<calcChain xmlns="http://schemas.openxmlformats.org/spreadsheetml/2006/main">
  <c r="N43" i="55" l="1"/>
  <c r="L47" i="55" s="1"/>
  <c r="L26" i="55"/>
  <c r="L25" i="55"/>
  <c r="C7" i="55" s="1"/>
  <c r="C11" i="55" s="1"/>
  <c r="M25" i="55"/>
  <c r="D7" i="55" s="1"/>
  <c r="D8" i="55" s="1"/>
  <c r="L24" i="55"/>
  <c r="C8" i="55" l="1"/>
  <c r="C14" i="55"/>
  <c r="C10" i="55"/>
  <c r="D15" i="55"/>
  <c r="D11" i="55"/>
  <c r="C17" i="55"/>
  <c r="C13" i="55"/>
  <c r="C9" i="55"/>
  <c r="D14" i="55"/>
  <c r="D10" i="55"/>
  <c r="C16" i="55"/>
  <c r="C12" i="55"/>
  <c r="D17" i="55"/>
  <c r="D13" i="55"/>
  <c r="D9" i="55"/>
  <c r="C15" i="55"/>
  <c r="D16" i="55"/>
  <c r="D12" i="55"/>
  <c r="H8" i="5" l="1"/>
  <c r="G8" i="5"/>
  <c r="E8" i="5"/>
  <c r="D8" i="5"/>
  <c r="C8" i="5"/>
  <c r="B8" i="5"/>
  <c r="F17" i="5"/>
  <c r="F16" i="5"/>
  <c r="F8" i="5" s="1"/>
  <c r="F9" i="5"/>
</calcChain>
</file>

<file path=xl/sharedStrings.xml><?xml version="1.0" encoding="utf-8"?>
<sst xmlns="http://schemas.openxmlformats.org/spreadsheetml/2006/main" count="188" uniqueCount="124">
  <si>
    <t>TOTAL</t>
  </si>
  <si>
    <t xml:space="preserve"> </t>
  </si>
  <si>
    <t>CAR</t>
  </si>
  <si>
    <t>NCR</t>
  </si>
  <si>
    <t>4A</t>
  </si>
  <si>
    <t>4B</t>
  </si>
  <si>
    <t>Source: Protected Areas and Wildlife Bureau</t>
  </si>
  <si>
    <t>1</t>
  </si>
  <si>
    <t>2</t>
  </si>
  <si>
    <t>3</t>
  </si>
  <si>
    <t>10</t>
  </si>
  <si>
    <t>11</t>
  </si>
  <si>
    <t>12</t>
  </si>
  <si>
    <t>2012*</t>
  </si>
  <si>
    <t>Gratuitous/Research</t>
  </si>
  <si>
    <t>PERMIT</t>
  </si>
  <si>
    <t>Oct. 2004 to Mar. 7, 2005</t>
  </si>
  <si>
    <t>NUMBER</t>
  </si>
  <si>
    <t>Wildlife Farm Permit</t>
  </si>
  <si>
    <t>Wildlife Collector's Permit</t>
  </si>
  <si>
    <t>SUMMARY OF ISSUANCES OF WILDLIFE PERMITS:  CY 2006-2012*</t>
  </si>
  <si>
    <t>Region</t>
  </si>
  <si>
    <t>B e n e f i c i a r i e s</t>
  </si>
  <si>
    <t>No. of Families</t>
  </si>
  <si>
    <t>No. of Individual</t>
  </si>
  <si>
    <t>Male</t>
  </si>
  <si>
    <t>Female</t>
  </si>
  <si>
    <t>Philippines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</si>
  <si>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</si>
  <si>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</si>
  <si>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</si>
  <si>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</si>
  <si>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</si>
  <si>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</si>
  <si>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</si>
  <si>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</si>
  <si>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</si>
  <si>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</si>
  <si>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</si>
  <si>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</si>
  <si>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</si>
  <si>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 xml:space="preserve">              * January - June 2012</t>
  </si>
  <si>
    <t>Initial</t>
  </si>
  <si>
    <t>Additional</t>
  </si>
  <si>
    <t>Unproclaimed</t>
  </si>
  <si>
    <t xml:space="preserve"> Proclaimed PAs under NIPAS</t>
  </si>
  <si>
    <t>Revenue</t>
  </si>
  <si>
    <t>PA with PACBRMA</t>
  </si>
  <si>
    <t>No. of PACBRMA  Issued</t>
  </si>
  <si>
    <t>No. of PA with PACBRMA</t>
  </si>
  <si>
    <t>PACBRMA Total Area (ha)</t>
  </si>
  <si>
    <t>PACBRMA  Issued</t>
  </si>
  <si>
    <t>CITES Permits</t>
  </si>
  <si>
    <t>Non-CITES Permits</t>
  </si>
  <si>
    <t>CITES Income Generated</t>
  </si>
  <si>
    <t>Non-CITES Income Generated</t>
  </si>
  <si>
    <t>Ecotourism sites</t>
  </si>
  <si>
    <t>Vigan</t>
  </si>
  <si>
    <t>Cordillera Rice Terraces</t>
  </si>
  <si>
    <t>Mount Pinatubo</t>
  </si>
  <si>
    <t>Wawa Dam, Montalban</t>
  </si>
  <si>
    <t>Mount Makiling</t>
  </si>
  <si>
    <t>Mount Isarog, Camsur</t>
  </si>
  <si>
    <t>Mayon Volcano</t>
  </si>
  <si>
    <t>Donsol, Sorsogon</t>
  </si>
  <si>
    <t>Garden of Malasag</t>
  </si>
  <si>
    <t>Dipolog City, ZDN</t>
  </si>
  <si>
    <t>Mount Apo, DVS</t>
  </si>
  <si>
    <t>Lake Sebu, S. Cotabato</t>
  </si>
  <si>
    <t>* Protected Areas</t>
  </si>
  <si>
    <t>Batanes *</t>
  </si>
  <si>
    <t>Peñablanca *</t>
  </si>
  <si>
    <t>Hundred Islands *</t>
  </si>
  <si>
    <t>Taal Volcano *</t>
  </si>
  <si>
    <t>Bulusan Volcano *</t>
  </si>
  <si>
    <t>Apo Reef, Mindoro *</t>
  </si>
  <si>
    <t>Mt. Guiting-Guiting *</t>
  </si>
  <si>
    <t>El Nido, Palawan *</t>
  </si>
  <si>
    <t>PPUR *</t>
  </si>
  <si>
    <t>Tubbataha Reef *</t>
  </si>
  <si>
    <t>Sohoton Caves, W. Samar *</t>
  </si>
  <si>
    <t>Lake Danao, Leyte *</t>
  </si>
  <si>
    <t>Mt. Kanlaon, O. Negros *</t>
  </si>
  <si>
    <t>Olango Island, Cebu *</t>
  </si>
  <si>
    <t>Chocolate Hills, Bohol *</t>
  </si>
  <si>
    <t>Tañon Strait, O. Negros *</t>
  </si>
  <si>
    <t>Apo Island, O. Negros *</t>
  </si>
  <si>
    <t>Siargao Island, SDN *</t>
  </si>
  <si>
    <t>Camiguin Island *</t>
  </si>
  <si>
    <t>Agusan Marsh *</t>
  </si>
  <si>
    <t>Initao PLS/Mimbilisan NP</t>
  </si>
  <si>
    <t>Location</t>
  </si>
  <si>
    <t>Caraga</t>
  </si>
  <si>
    <t xml:space="preserve">          Not all have entries for MALE and FEMALE thus sum may not be equal to the entry under Total</t>
  </si>
  <si>
    <t>Total</t>
  </si>
  <si>
    <t xml:space="preserve">          PA - Protected Area</t>
  </si>
  <si>
    <t>Note: PACBRMA - Protected Area Community- Based Resource Management Agreement</t>
  </si>
  <si>
    <t>Source: Biodiversity Management Bureau</t>
  </si>
  <si>
    <t>Region I</t>
  </si>
  <si>
    <t>Region II</t>
  </si>
  <si>
    <t>Region III</t>
  </si>
  <si>
    <t>CALABARZON</t>
  </si>
  <si>
    <t>Region VII</t>
  </si>
  <si>
    <t>Region X</t>
  </si>
  <si>
    <t>Region XI</t>
  </si>
  <si>
    <t>Region XII</t>
  </si>
  <si>
    <t>Select Data</t>
  </si>
  <si>
    <t>PACBRMA Issuance</t>
  </si>
  <si>
    <t>PACBRMA Beneficiaries</t>
  </si>
  <si>
    <t xml:space="preserve">Table 1. </t>
  </si>
  <si>
    <t>CARAGA</t>
  </si>
  <si>
    <t xml:space="preserve"> PA - Protected Area</t>
  </si>
  <si>
    <t>Note: PACBRMA - Protected Area Community-Based Resource Management Agreement</t>
  </si>
  <si>
    <t>No. of PACBRMA Issued</t>
  </si>
  <si>
    <t>Number of Issuance</t>
  </si>
  <si>
    <t>Number of Beneficiaries</t>
  </si>
  <si>
    <t xml:space="preserve">Fig. 5. </t>
  </si>
  <si>
    <t>As of December 2017</t>
  </si>
  <si>
    <t xml:space="preserve">Number of PACBRMA Issued </t>
  </si>
  <si>
    <t xml:space="preserve">Number of PACBRMA Beneficiaries by Sex </t>
  </si>
  <si>
    <t>Beneficiaries</t>
  </si>
  <si>
    <t>PACBRMA Issued as of December 2018</t>
  </si>
  <si>
    <t>Table 2. PACBRMA Issued as of December 2017</t>
  </si>
  <si>
    <t>Table 2. PACBRMA ISSUED AS OF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</si>
</sst>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quotePrefix="1" applyFont="1" applyAlignment="1">
      <alignment horizontal="center"/>
    </xf>
    <xf numFmtId="164" fontId="2" fillId="0" borderId="0" xfId="1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7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3" fontId="8" fillId="0" borderId="3" xfId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10" fillId="0" borderId="5" xfId="1" applyNumberFormat="1" applyFont="1" applyBorder="1" applyAlignment="1"/>
    <xf numFmtId="164" fontId="10" fillId="0" borderId="5" xfId="1" applyNumberFormat="1" applyFont="1" applyBorder="1"/>
    <xf numFmtId="164" fontId="10" fillId="0" borderId="6" xfId="1" applyNumberFormat="1" applyFont="1" applyBorder="1" applyAlignment="1"/>
    <xf numFmtId="164" fontId="10" fillId="0" borderId="6" xfId="1" applyNumberFormat="1" applyFont="1" applyBorder="1"/>
    <xf numFmtId="164" fontId="10" fillId="0" borderId="6" xfId="1" applyNumberFormat="1" applyFont="1" applyFill="1" applyBorder="1"/>
    <xf numFmtId="164" fontId="11" fillId="0" borderId="6" xfId="1" applyNumberFormat="1" applyFont="1" applyFill="1" applyBorder="1"/>
    <xf numFmtId="164" fontId="10" fillId="0" borderId="7" xfId="1" applyNumberFormat="1" applyFont="1" applyBorder="1"/>
    <xf numFmtId="164" fontId="10" fillId="0" borderId="7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4" borderId="10" xfId="0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5" borderId="10" xfId="0" applyFont="1" applyFill="1" applyBorder="1"/>
    <xf numFmtId="0" fontId="14" fillId="0" borderId="1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4" fillId="0" borderId="0" xfId="0" quotePrefix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8" xfId="0" applyFont="1" applyFill="1" applyBorder="1" applyAlignment="1">
      <alignment horizontal="center"/>
    </xf>
    <xf numFmtId="43" fontId="14" fillId="0" borderId="8" xfId="1" applyFont="1" applyFill="1" applyBorder="1" applyAlignment="1">
      <alignment horizontal="center"/>
    </xf>
    <xf numFmtId="164" fontId="14" fillId="0" borderId="8" xfId="1" applyNumberFormat="1" applyFont="1" applyFill="1" applyBorder="1" applyAlignment="1">
      <alignment horizontal="center"/>
    </xf>
    <xf numFmtId="0" fontId="14" fillId="0" borderId="20" xfId="0" quotePrefix="1" applyFont="1" applyFill="1" applyBorder="1" applyAlignment="1"/>
    <xf numFmtId="0" fontId="14" fillId="0" borderId="20" xfId="0" applyFont="1" applyFill="1" applyBorder="1" applyAlignment="1"/>
    <xf numFmtId="0" fontId="14" fillId="0" borderId="20" xfId="0" applyFont="1" applyFill="1" applyBorder="1" applyAlignment="1">
      <alignment horizontal="center"/>
    </xf>
    <xf numFmtId="43" fontId="14" fillId="0" borderId="20" xfId="1" applyFont="1" applyFill="1" applyBorder="1" applyAlignment="1"/>
    <xf numFmtId="164" fontId="14" fillId="0" borderId="20" xfId="0" applyNumberFormat="1" applyFont="1" applyFill="1" applyBorder="1" applyAlignment="1"/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7" fillId="0" borderId="0" xfId="0" applyFont="1" applyFill="1"/>
    <xf numFmtId="0" fontId="15" fillId="0" borderId="0" xfId="0" applyFont="1" applyFill="1" applyBorder="1" applyAlignment="1"/>
    <xf numFmtId="0" fontId="14" fillId="0" borderId="0" xfId="0" applyFont="1" applyFill="1" applyBorder="1" applyAlignment="1"/>
    <xf numFmtId="0" fontId="0" fillId="7" borderId="0" xfId="0" applyFill="1" applyProtection="1">
      <protection hidden="1"/>
    </xf>
    <xf numFmtId="0" fontId="3" fillId="4" borderId="26" xfId="0" applyFont="1" applyFill="1" applyBorder="1" applyAlignment="1" applyProtection="1">
      <alignment horizontal="center"/>
      <protection hidden="1"/>
    </xf>
    <xf numFmtId="3" fontId="0" fillId="4" borderId="15" xfId="0" applyNumberFormat="1" applyFill="1" applyBorder="1" applyAlignment="1" applyProtection="1">
      <alignment horizontal="right" indent="7"/>
      <protection hidden="1"/>
    </xf>
    <xf numFmtId="3" fontId="0" fillId="4" borderId="0" xfId="0" applyNumberFormat="1" applyFill="1" applyBorder="1" applyAlignment="1" applyProtection="1">
      <alignment horizontal="right" indent="7"/>
      <protection hidden="1"/>
    </xf>
    <xf numFmtId="3" fontId="0" fillId="4" borderId="8" xfId="0" applyNumberFormat="1" applyFill="1" applyBorder="1" applyAlignment="1" applyProtection="1">
      <alignment horizontal="right" indent="7"/>
      <protection hidden="1"/>
    </xf>
    <xf numFmtId="0" fontId="0" fillId="7" borderId="0" xfId="0" applyFill="1" applyAlignment="1" applyProtection="1">
      <alignment horizontal="left" indent="4"/>
      <protection hidden="1"/>
    </xf>
    <xf numFmtId="0" fontId="22" fillId="8" borderId="3" xfId="0" applyFont="1" applyFill="1" applyBorder="1" applyAlignment="1" applyProtection="1">
      <alignment horizontal="center"/>
      <protection locked="0" hidden="1"/>
    </xf>
    <xf numFmtId="0" fontId="0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24" fillId="4" borderId="0" xfId="0" applyFont="1" applyFill="1" applyAlignment="1" applyProtection="1">
      <alignment horizontal="center"/>
      <protection hidden="1"/>
    </xf>
    <xf numFmtId="0" fontId="13" fillId="4" borderId="0" xfId="0" applyFont="1" applyFill="1" applyProtection="1">
      <protection hidden="1"/>
    </xf>
    <xf numFmtId="0" fontId="0" fillId="4" borderId="27" xfId="0" applyFill="1" applyBorder="1" applyProtection="1">
      <protection hidden="1"/>
    </xf>
    <xf numFmtId="0" fontId="0" fillId="4" borderId="19" xfId="0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3" fillId="4" borderId="29" xfId="0" applyFont="1" applyFill="1" applyBorder="1" applyAlignment="1" applyProtection="1">
      <alignment horizontal="center"/>
      <protection hidden="1"/>
    </xf>
    <xf numFmtId="0" fontId="3" fillId="4" borderId="30" xfId="0" applyFont="1" applyFill="1" applyBorder="1" applyAlignment="1" applyProtection="1">
      <alignment horizontal="center"/>
      <protection hidden="1"/>
    </xf>
    <xf numFmtId="0" fontId="0" fillId="4" borderId="31" xfId="0" applyFill="1" applyBorder="1" applyAlignment="1" applyProtection="1">
      <alignment horizontal="center"/>
      <protection hidden="1"/>
    </xf>
    <xf numFmtId="3" fontId="0" fillId="4" borderId="32" xfId="0" applyNumberFormat="1" applyFill="1" applyBorder="1" applyAlignment="1" applyProtection="1">
      <alignment horizontal="right" indent="7"/>
      <protection hidden="1"/>
    </xf>
    <xf numFmtId="3" fontId="0" fillId="4" borderId="33" xfId="0" applyNumberFormat="1" applyFill="1" applyBorder="1" applyAlignment="1" applyProtection="1">
      <alignment horizontal="right" indent="7"/>
      <protection hidden="1"/>
    </xf>
    <xf numFmtId="0" fontId="0" fillId="4" borderId="34" xfId="0" applyFill="1" applyBorder="1" applyAlignment="1" applyProtection="1">
      <alignment horizontal="center"/>
      <protection hidden="1"/>
    </xf>
    <xf numFmtId="3" fontId="0" fillId="4" borderId="35" xfId="0" applyNumberFormat="1" applyFill="1" applyBorder="1" applyAlignment="1" applyProtection="1">
      <alignment horizontal="right" indent="7"/>
      <protection hidden="1"/>
    </xf>
    <xf numFmtId="0" fontId="22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left"/>
      <protection hidden="1"/>
    </xf>
    <xf numFmtId="0" fontId="23" fillId="6" borderId="0" xfId="0" applyFont="1" applyFill="1" applyAlignment="1" applyProtection="1">
      <alignment horizontal="center"/>
      <protection hidden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2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38C1D"/>
      <color rgb="FF00B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Fig. 2. Number of PACBRMA Issued As of December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Dashboard!$C$7</c:f>
              <c:strCache>
                <c:ptCount val="1"/>
                <c:pt idx="0">
                  <c:v>No. of PA with PACBRMA</c:v>
                </c:pt>
              </c:strCache>
            </c:strRef>
          </c:tx>
          <c:spPr>
            <a:solidFill>
              <a:srgbClr val="00B44F"/>
            </a:solidFill>
            <a:ln>
              <a:noFill/>
            </a:ln>
            <a:effectLst/>
          </c:spPr>
          <c:invertIfNegative val="0"/>
          <c:cat>
            <c:strRef>
              <c:f>Dashboard!$B$9:$B$17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CALABARZON</c:v>
                </c:pt>
                <c:pt idx="4">
                  <c:v>7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CARAGA</c:v>
                </c:pt>
              </c:strCache>
            </c:strRef>
          </c:cat>
          <c:val>
            <c:numRef>
              <c:f>Dashboard!$C$9:$C$17</c:f>
              <c:numCache>
                <c:formatCode>#,##0</c:formatCode>
                <c:ptCount val="9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Dashboard!$D$7</c:f>
              <c:strCache>
                <c:ptCount val="1"/>
                <c:pt idx="0">
                  <c:v>No. of PACBRMA Issued</c:v>
                </c:pt>
              </c:strCache>
            </c:strRef>
          </c:tx>
          <c:spPr>
            <a:solidFill>
              <a:srgbClr val="F38C1D"/>
            </a:solidFill>
            <a:ln>
              <a:noFill/>
            </a:ln>
            <a:effectLst/>
          </c:spPr>
          <c:invertIfNegative val="0"/>
          <c:cat>
            <c:strRef>
              <c:f>Dashboard!$B$9:$B$17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CALABARZON</c:v>
                </c:pt>
                <c:pt idx="4">
                  <c:v>7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CARAGA</c:v>
                </c:pt>
              </c:strCache>
            </c:strRef>
          </c:cat>
          <c:val>
            <c:numRef>
              <c:f>Dashboard!$D$9:$D$17</c:f>
              <c:numCache>
                <c:formatCode>#,##0</c:formatCode>
                <c:ptCount val="9"/>
                <c:pt idx="0">
                  <c:v>1</c:v>
                </c:pt>
                <c:pt idx="1">
                  <c:v>22</c:v>
                </c:pt>
                <c:pt idx="2">
                  <c:v>4</c:v>
                </c:pt>
                <c:pt idx="3">
                  <c:v>14</c:v>
                </c:pt>
                <c:pt idx="4">
                  <c:v>16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280029592"/>
        <c:axId val="280033904"/>
      </c:barChart>
      <c:catAx>
        <c:axId val="28002959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Region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033904"/>
        <c:crosses val="autoZero"/>
        <c:auto val="1"/>
        <c:lblAlgn val="ctr"/>
        <c:lblOffset val="100"/>
        <c:noMultiLvlLbl val="0"/>
      </c:catAx>
      <c:valAx>
        <c:axId val="28003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Dashboard!$L$26</c:f>
              <c:strCache>
                <c:ptCount val="1"/>
                <c:pt idx="0">
                  <c:v>Number of Issuance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029592"/>
        <c:crosses val="max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15. Issuances of CITES/Non-CITES Permits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033512"/>
        <c:axId val="280036648"/>
      </c:barChart>
      <c:catAx>
        <c:axId val="280033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036648"/>
        <c:crosses val="autoZero"/>
        <c:auto val="1"/>
        <c:lblAlgn val="ctr"/>
        <c:lblOffset val="100"/>
        <c:noMultiLvlLbl val="0"/>
      </c:catAx>
      <c:valAx>
        <c:axId val="280036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Permits</a:t>
                </a:r>
              </a:p>
            </c:rich>
          </c:tx>
          <c:overlay val="0"/>
          <c:spPr>
            <a:ln>
              <a:solidFill>
                <a:schemeClr val="tx1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033512"/>
        <c:crosses val="autoZero"/>
        <c:crossBetween val="between"/>
      </c:valAx>
    </c:plotArea>
    <c:legend>
      <c:legendPos val="t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16.  Renenues Generated for CITES/Non-CITES, CY 2000-2012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28526030514374"/>
          <c:y val="0.23786909404710757"/>
          <c:w val="0.83287845400362981"/>
          <c:h val="0.58999175169340679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031944"/>
        <c:axId val="280035864"/>
        <c:axId val="0"/>
      </c:bar3DChart>
      <c:catAx>
        <c:axId val="28003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035864"/>
        <c:crosses val="autoZero"/>
        <c:auto val="1"/>
        <c:lblAlgn val="ctr"/>
        <c:lblOffset val="100"/>
        <c:noMultiLvlLbl val="0"/>
      </c:catAx>
      <c:valAx>
        <c:axId val="280035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Income (Peso) </a:t>
                </a:r>
              </a:p>
            </c:rich>
          </c:tx>
          <c:layout>
            <c:manualLayout>
              <c:xMode val="edge"/>
              <c:yMode val="edge"/>
              <c:x val="2.1856695225872101E-2"/>
              <c:y val="0.44900274789594974"/>
            </c:manualLayout>
          </c:layout>
          <c:overlay val="0"/>
          <c:spPr>
            <a:ln>
              <a:solidFill>
                <a:sysClr val="windowText" lastClr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0031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22483101506584802"/>
          <c:y val="0.11231755654956273"/>
          <c:w val="0.80296067617098532"/>
          <c:h val="0.1702987361321619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6</xdr:row>
      <xdr:rowOff>4762</xdr:rowOff>
    </xdr:from>
    <xdr:to>
      <xdr:col>8</xdr:col>
      <xdr:colOff>1024890</xdr:colOff>
      <xdr:row>31</xdr:row>
      <xdr:rowOff>105727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RowColHeaders="0" tabSelected="1" zoomScaleNormal="100" workbookViewId="0">
      <selection activeCell="C4" sqref="C4"/>
    </sheetView>
  </sheetViews>
  <sheetFormatPr defaultRowHeight="15" x14ac:dyDescent="0.25"/>
  <cols>
    <col min="1" max="1" width="14.7109375" style="98" customWidth="1"/>
    <col min="2" max="2" width="18.42578125" style="98" customWidth="1"/>
    <col min="3" max="4" width="23.7109375" style="98" customWidth="1"/>
    <col min="5" max="5" width="37.85546875" style="98" customWidth="1"/>
    <col min="6" max="6" width="29" style="98" customWidth="1"/>
    <col min="7" max="7" width="24.7109375" style="98" customWidth="1"/>
    <col min="8" max="8" width="18.7109375" style="98" customWidth="1"/>
    <col min="9" max="9" width="28.140625" style="98" customWidth="1"/>
    <col min="10" max="20" width="9.140625" style="100"/>
    <col min="21" max="21" width="9.140625" style="97"/>
    <col min="22" max="16384" width="9.140625" style="98"/>
  </cols>
  <sheetData>
    <row r="1" spans="1:19" ht="23.25" x14ac:dyDescent="0.35">
      <c r="A1" s="113" t="s">
        <v>121</v>
      </c>
      <c r="B1" s="113"/>
      <c r="C1" s="113"/>
      <c r="D1" s="113"/>
      <c r="E1" s="113"/>
      <c r="F1" s="113"/>
      <c r="G1" s="113"/>
      <c r="H1" s="113"/>
      <c r="I1" s="113"/>
      <c r="J1" s="99"/>
      <c r="K1" s="99"/>
      <c r="L1" s="111" t="s">
        <v>21</v>
      </c>
      <c r="M1" s="111" t="s">
        <v>49</v>
      </c>
      <c r="N1" s="111" t="s">
        <v>48</v>
      </c>
      <c r="O1" s="111" t="s">
        <v>50</v>
      </c>
      <c r="P1" s="111" t="s">
        <v>22</v>
      </c>
      <c r="Q1" s="111" t="s">
        <v>1</v>
      </c>
      <c r="R1" s="111"/>
      <c r="S1" s="111"/>
    </row>
    <row r="2" spans="1:19" x14ac:dyDescent="0.25">
      <c r="A2" s="90"/>
      <c r="B2" s="90"/>
      <c r="C2" s="90"/>
      <c r="D2" s="90"/>
      <c r="E2" s="90"/>
      <c r="F2" s="90"/>
      <c r="G2" s="90"/>
      <c r="H2" s="90"/>
      <c r="I2" s="90"/>
      <c r="L2" s="111"/>
      <c r="M2" s="111"/>
      <c r="N2" s="111"/>
      <c r="O2" s="111"/>
      <c r="P2" s="111" t="s">
        <v>23</v>
      </c>
      <c r="Q2" s="111" t="s">
        <v>24</v>
      </c>
      <c r="R2" s="111"/>
      <c r="S2" s="111"/>
    </row>
    <row r="3" spans="1:19" x14ac:dyDescent="0.25">
      <c r="A3" s="90"/>
      <c r="B3" s="90"/>
      <c r="C3" s="90"/>
      <c r="D3" s="90"/>
      <c r="E3" s="90"/>
      <c r="F3" s="90"/>
      <c r="G3" s="90"/>
      <c r="H3" s="90"/>
      <c r="I3" s="90"/>
      <c r="L3" s="111"/>
      <c r="M3" s="111"/>
      <c r="N3" s="111"/>
      <c r="O3" s="111"/>
      <c r="P3" s="111"/>
      <c r="Q3" s="111" t="s">
        <v>94</v>
      </c>
      <c r="R3" s="111" t="s">
        <v>25</v>
      </c>
      <c r="S3" s="111" t="s">
        <v>26</v>
      </c>
    </row>
    <row r="4" spans="1:19" x14ac:dyDescent="0.25">
      <c r="A4" s="90"/>
      <c r="B4" s="90" t="s">
        <v>106</v>
      </c>
      <c r="C4" s="96" t="s">
        <v>107</v>
      </c>
      <c r="D4" s="90"/>
      <c r="E4" s="90"/>
      <c r="F4" s="90"/>
      <c r="G4" s="90"/>
      <c r="H4" s="90"/>
      <c r="I4" s="90"/>
      <c r="L4" s="111" t="s">
        <v>27</v>
      </c>
      <c r="M4" s="111">
        <v>27</v>
      </c>
      <c r="N4" s="111">
        <v>82</v>
      </c>
      <c r="O4" s="111">
        <v>41967.07</v>
      </c>
      <c r="P4" s="111">
        <v>5457</v>
      </c>
      <c r="Q4" s="111">
        <v>15652</v>
      </c>
      <c r="R4" s="111">
        <v>6221</v>
      </c>
      <c r="S4" s="111">
        <v>4616</v>
      </c>
    </row>
    <row r="5" spans="1:19" x14ac:dyDescent="0.25">
      <c r="A5" s="90"/>
      <c r="B5" s="90"/>
      <c r="C5" s="90"/>
      <c r="D5" s="90"/>
      <c r="E5" s="90"/>
      <c r="F5" s="90"/>
      <c r="G5" s="90"/>
      <c r="H5" s="90"/>
      <c r="I5" s="90"/>
      <c r="L5" s="111" t="s">
        <v>98</v>
      </c>
      <c r="M5" s="111">
        <v>1</v>
      </c>
      <c r="N5" s="111">
        <v>1</v>
      </c>
      <c r="O5" s="111">
        <v>8.1199999999999992</v>
      </c>
      <c r="P5" s="111">
        <v>20</v>
      </c>
      <c r="Q5" s="111">
        <v>79</v>
      </c>
      <c r="R5" s="111">
        <v>42</v>
      </c>
      <c r="S5" s="111">
        <v>37</v>
      </c>
    </row>
    <row r="6" spans="1:19" ht="15.75" thickBot="1" x14ac:dyDescent="0.3">
      <c r="A6" s="90"/>
      <c r="B6" s="101" t="s">
        <v>122</v>
      </c>
      <c r="C6" s="102"/>
      <c r="D6" s="103"/>
      <c r="E6" s="90"/>
      <c r="F6" s="90"/>
      <c r="G6" s="90"/>
      <c r="H6" s="90"/>
      <c r="I6" s="90"/>
      <c r="L6" s="111" t="s">
        <v>99</v>
      </c>
      <c r="M6" s="111">
        <v>3</v>
      </c>
      <c r="N6" s="111">
        <v>22</v>
      </c>
      <c r="O6" s="111">
        <v>8861.81</v>
      </c>
      <c r="P6" s="111">
        <v>1309</v>
      </c>
      <c r="Q6" s="111">
        <v>6740</v>
      </c>
      <c r="R6" s="111">
        <v>1608</v>
      </c>
      <c r="S6" s="111">
        <v>992</v>
      </c>
    </row>
    <row r="7" spans="1:19" ht="16.5" thickTop="1" thickBot="1" x14ac:dyDescent="0.3">
      <c r="A7" s="90"/>
      <c r="B7" s="104" t="s">
        <v>21</v>
      </c>
      <c r="C7" s="91" t="str">
        <f>L25</f>
        <v>No. of PA with PACBRMA</v>
      </c>
      <c r="D7" s="105" t="str">
        <f>M25</f>
        <v>No. of PACBRMA Issued</v>
      </c>
      <c r="E7" s="90"/>
      <c r="F7" s="90"/>
      <c r="G7" s="90"/>
      <c r="H7" s="90"/>
      <c r="I7" s="90"/>
      <c r="L7" s="111" t="s">
        <v>100</v>
      </c>
      <c r="M7" s="111">
        <v>2</v>
      </c>
      <c r="N7" s="111">
        <v>4</v>
      </c>
      <c r="O7" s="111">
        <v>686.8</v>
      </c>
      <c r="P7" s="111">
        <v>165</v>
      </c>
      <c r="Q7" s="111">
        <v>203</v>
      </c>
      <c r="R7" s="111">
        <v>163</v>
      </c>
      <c r="S7" s="111">
        <v>40</v>
      </c>
    </row>
    <row r="8" spans="1:19" ht="15.75" thickTop="1" x14ac:dyDescent="0.25">
      <c r="A8" s="90"/>
      <c r="B8" s="106" t="s">
        <v>27</v>
      </c>
      <c r="C8" s="92">
        <f>INDEX($M$31:$P$40,MATCH($B8,$L$31:$L$40,0),MATCH(C$7,$M$30:$P$30,0))</f>
        <v>27</v>
      </c>
      <c r="D8" s="107">
        <f>INDEX($M$31:$P$40,MATCH($B8,$L$31:$L$40,0),MATCH(D$7,$M$30:$P$30,0))</f>
        <v>82</v>
      </c>
      <c r="E8" s="90"/>
      <c r="F8" s="90"/>
      <c r="G8" s="90"/>
      <c r="H8" s="90"/>
      <c r="I8" s="90"/>
      <c r="L8" s="111" t="s">
        <v>101</v>
      </c>
      <c r="M8" s="111">
        <v>6</v>
      </c>
      <c r="N8" s="111">
        <v>14</v>
      </c>
      <c r="O8" s="111">
        <v>8809.4</v>
      </c>
      <c r="P8" s="111">
        <v>1350</v>
      </c>
      <c r="Q8" s="111">
        <v>1730</v>
      </c>
      <c r="R8" s="111">
        <v>922</v>
      </c>
      <c r="S8" s="111">
        <v>593</v>
      </c>
    </row>
    <row r="9" spans="1:19" x14ac:dyDescent="0.25">
      <c r="A9" s="90"/>
      <c r="B9" s="106">
        <v>1</v>
      </c>
      <c r="C9" s="93">
        <f t="shared" ref="C9:D17" si="0">INDEX($M$31:$P$40,MATCH($B9,$L$31:$L$40,0),MATCH(C$7,$M$30:$P$30,0))</f>
        <v>1</v>
      </c>
      <c r="D9" s="108">
        <f t="shared" si="0"/>
        <v>1</v>
      </c>
      <c r="E9" s="90"/>
      <c r="F9" s="90"/>
      <c r="G9" s="90"/>
      <c r="H9" s="90"/>
      <c r="I9" s="90"/>
      <c r="L9" s="111" t="s">
        <v>102</v>
      </c>
      <c r="M9" s="111">
        <v>8</v>
      </c>
      <c r="N9" s="111">
        <v>16</v>
      </c>
      <c r="O9" s="111">
        <v>2626.74</v>
      </c>
      <c r="P9" s="111">
        <v>100</v>
      </c>
      <c r="Q9" s="111">
        <v>444</v>
      </c>
      <c r="R9" s="111">
        <v>267</v>
      </c>
      <c r="S9" s="111">
        <v>177</v>
      </c>
    </row>
    <row r="10" spans="1:19" x14ac:dyDescent="0.25">
      <c r="A10" s="90"/>
      <c r="B10" s="106">
        <v>2</v>
      </c>
      <c r="C10" s="93">
        <f t="shared" si="0"/>
        <v>3</v>
      </c>
      <c r="D10" s="108">
        <f t="shared" si="0"/>
        <v>22</v>
      </c>
      <c r="E10" s="90"/>
      <c r="F10" s="90"/>
      <c r="G10" s="90"/>
      <c r="H10" s="90"/>
      <c r="I10" s="90"/>
      <c r="L10" s="111" t="s">
        <v>103</v>
      </c>
      <c r="M10" s="111">
        <v>3</v>
      </c>
      <c r="N10" s="111">
        <v>10</v>
      </c>
      <c r="O10" s="111">
        <v>3315.22</v>
      </c>
      <c r="P10" s="111">
        <v>520</v>
      </c>
      <c r="Q10" s="111">
        <v>656</v>
      </c>
      <c r="R10" s="111">
        <v>416</v>
      </c>
      <c r="S10" s="111">
        <v>115</v>
      </c>
    </row>
    <row r="11" spans="1:19" x14ac:dyDescent="0.25">
      <c r="A11" s="90"/>
      <c r="B11" s="106">
        <v>3</v>
      </c>
      <c r="C11" s="93">
        <f t="shared" si="0"/>
        <v>2</v>
      </c>
      <c r="D11" s="108">
        <f t="shared" si="0"/>
        <v>4</v>
      </c>
      <c r="E11" s="90"/>
      <c r="F11" s="90"/>
      <c r="G11" s="90"/>
      <c r="H11" s="90"/>
      <c r="I11" s="90"/>
      <c r="L11" s="111" t="s">
        <v>104</v>
      </c>
      <c r="M11" s="111">
        <v>1</v>
      </c>
      <c r="N11" s="111">
        <v>4</v>
      </c>
      <c r="O11" s="111">
        <v>811.44</v>
      </c>
      <c r="P11" s="111">
        <v>64</v>
      </c>
      <c r="Q11" s="111">
        <v>335</v>
      </c>
      <c r="R11" s="111">
        <v>0</v>
      </c>
      <c r="S11" s="111">
        <v>0</v>
      </c>
    </row>
    <row r="12" spans="1:19" x14ac:dyDescent="0.25">
      <c r="A12" s="90"/>
      <c r="B12" s="106" t="s">
        <v>101</v>
      </c>
      <c r="C12" s="93">
        <f t="shared" si="0"/>
        <v>6</v>
      </c>
      <c r="D12" s="108">
        <f t="shared" si="0"/>
        <v>14</v>
      </c>
      <c r="E12" s="90"/>
      <c r="F12" s="90"/>
      <c r="G12" s="90"/>
      <c r="H12" s="90"/>
      <c r="I12" s="90"/>
      <c r="L12" s="111" t="s">
        <v>105</v>
      </c>
      <c r="M12" s="111">
        <v>2</v>
      </c>
      <c r="N12" s="111">
        <v>2</v>
      </c>
      <c r="O12" s="111">
        <v>14422</v>
      </c>
      <c r="P12" s="111">
        <v>164</v>
      </c>
      <c r="Q12" s="111">
        <v>312</v>
      </c>
      <c r="R12" s="111">
        <v>250</v>
      </c>
      <c r="S12" s="111">
        <v>62</v>
      </c>
    </row>
    <row r="13" spans="1:19" x14ac:dyDescent="0.25">
      <c r="A13" s="90"/>
      <c r="B13" s="106">
        <v>7</v>
      </c>
      <c r="C13" s="93">
        <f t="shared" si="0"/>
        <v>8</v>
      </c>
      <c r="D13" s="108">
        <f t="shared" si="0"/>
        <v>16</v>
      </c>
      <c r="E13" s="90"/>
      <c r="F13" s="90"/>
      <c r="G13" s="90"/>
      <c r="H13" s="90"/>
      <c r="I13" s="90"/>
      <c r="L13" s="111" t="s">
        <v>92</v>
      </c>
      <c r="M13" s="111">
        <v>1</v>
      </c>
      <c r="N13" s="111">
        <v>9</v>
      </c>
      <c r="O13" s="111">
        <v>2425.54</v>
      </c>
      <c r="P13" s="111">
        <v>1765</v>
      </c>
      <c r="Q13" s="111">
        <v>5153</v>
      </c>
      <c r="R13" s="111">
        <v>2553</v>
      </c>
      <c r="S13" s="111">
        <v>2600</v>
      </c>
    </row>
    <row r="14" spans="1:19" x14ac:dyDescent="0.25">
      <c r="A14" s="90"/>
      <c r="B14" s="106">
        <v>10</v>
      </c>
      <c r="C14" s="93">
        <f t="shared" si="0"/>
        <v>3</v>
      </c>
      <c r="D14" s="108">
        <f t="shared" si="0"/>
        <v>10</v>
      </c>
      <c r="E14" s="90"/>
      <c r="F14" s="90"/>
      <c r="G14" s="90"/>
      <c r="H14" s="90"/>
      <c r="I14" s="90"/>
      <c r="L14" s="111"/>
      <c r="M14" s="111"/>
      <c r="N14" s="111"/>
      <c r="O14" s="111"/>
      <c r="P14" s="111"/>
      <c r="Q14" s="111"/>
      <c r="R14" s="111"/>
      <c r="S14" s="111"/>
    </row>
    <row r="15" spans="1:19" x14ac:dyDescent="0.25">
      <c r="A15" s="90"/>
      <c r="B15" s="106">
        <v>11</v>
      </c>
      <c r="C15" s="93">
        <f t="shared" si="0"/>
        <v>1</v>
      </c>
      <c r="D15" s="108">
        <f t="shared" si="0"/>
        <v>4</v>
      </c>
      <c r="E15" s="90"/>
      <c r="F15" s="90"/>
      <c r="G15" s="90"/>
      <c r="H15" s="90"/>
      <c r="I15" s="90"/>
      <c r="L15" s="111"/>
      <c r="M15" s="111"/>
      <c r="N15" s="111"/>
      <c r="O15" s="111"/>
      <c r="P15" s="111"/>
      <c r="Q15" s="111"/>
      <c r="R15" s="111"/>
      <c r="S15" s="111"/>
    </row>
    <row r="16" spans="1:19" x14ac:dyDescent="0.25">
      <c r="A16" s="90"/>
      <c r="B16" s="106">
        <v>12</v>
      </c>
      <c r="C16" s="93">
        <f t="shared" si="0"/>
        <v>2</v>
      </c>
      <c r="D16" s="108">
        <f t="shared" si="0"/>
        <v>2</v>
      </c>
      <c r="E16" s="90"/>
      <c r="F16" s="90"/>
      <c r="G16" s="90"/>
      <c r="H16" s="90"/>
      <c r="I16" s="90"/>
      <c r="L16" s="111"/>
      <c r="M16" s="111"/>
      <c r="N16" s="111"/>
      <c r="O16" s="111"/>
      <c r="P16" s="111"/>
      <c r="Q16" s="111"/>
      <c r="R16" s="111"/>
      <c r="S16" s="111"/>
    </row>
    <row r="17" spans="1:19" x14ac:dyDescent="0.25">
      <c r="A17" s="90"/>
      <c r="B17" s="109" t="s">
        <v>110</v>
      </c>
      <c r="C17" s="94">
        <f t="shared" si="0"/>
        <v>1</v>
      </c>
      <c r="D17" s="110">
        <f t="shared" si="0"/>
        <v>9</v>
      </c>
      <c r="E17" s="90"/>
      <c r="F17" s="90"/>
      <c r="G17" s="90"/>
      <c r="H17" s="90"/>
      <c r="I17" s="90"/>
      <c r="L17" s="111" t="s">
        <v>109</v>
      </c>
      <c r="M17" s="111"/>
      <c r="N17" s="111"/>
      <c r="O17" s="111"/>
      <c r="P17" s="111"/>
      <c r="Q17" s="111"/>
      <c r="R17" s="111"/>
      <c r="S17" s="111"/>
    </row>
    <row r="18" spans="1:19" x14ac:dyDescent="0.25">
      <c r="A18" s="90"/>
      <c r="B18" s="90" t="s">
        <v>112</v>
      </c>
      <c r="C18" s="90"/>
      <c r="D18" s="90"/>
      <c r="E18" s="90"/>
      <c r="F18" s="90"/>
      <c r="G18" s="90"/>
      <c r="H18" s="90"/>
      <c r="I18" s="90"/>
      <c r="L18" s="111"/>
      <c r="M18" s="111"/>
      <c r="N18" s="111"/>
      <c r="O18" s="111"/>
      <c r="P18" s="111"/>
      <c r="Q18" s="111"/>
      <c r="R18" s="111"/>
      <c r="S18" s="111"/>
    </row>
    <row r="19" spans="1:19" x14ac:dyDescent="0.25">
      <c r="A19" s="90"/>
      <c r="B19" s="95" t="s">
        <v>111</v>
      </c>
      <c r="C19" s="90"/>
      <c r="D19" s="90"/>
      <c r="E19" s="90"/>
      <c r="F19" s="90"/>
      <c r="G19" s="90"/>
      <c r="H19" s="90"/>
      <c r="I19" s="90"/>
      <c r="L19" s="111" t="s">
        <v>107</v>
      </c>
      <c r="M19" s="111" t="s">
        <v>108</v>
      </c>
      <c r="N19" s="111" t="s">
        <v>1</v>
      </c>
      <c r="O19" s="111"/>
      <c r="P19" s="111"/>
      <c r="Q19" s="111"/>
      <c r="R19" s="111"/>
      <c r="S19" s="111"/>
    </row>
    <row r="20" spans="1:19" x14ac:dyDescent="0.25">
      <c r="A20" s="90"/>
      <c r="B20" s="90"/>
      <c r="C20" s="90"/>
      <c r="D20" s="90"/>
      <c r="E20" s="90"/>
      <c r="F20" s="90"/>
      <c r="G20" s="90"/>
      <c r="H20" s="90"/>
      <c r="I20" s="90"/>
      <c r="L20" s="111" t="s">
        <v>49</v>
      </c>
      <c r="M20" s="111" t="s">
        <v>25</v>
      </c>
      <c r="N20" s="111"/>
      <c r="O20" s="111"/>
      <c r="P20" s="111"/>
      <c r="Q20" s="111"/>
      <c r="R20" s="111"/>
      <c r="S20" s="111"/>
    </row>
    <row r="21" spans="1:19" x14ac:dyDescent="0.25">
      <c r="A21" s="90"/>
      <c r="B21" s="90"/>
      <c r="C21" s="90"/>
      <c r="D21" s="90"/>
      <c r="E21" s="90"/>
      <c r="F21" s="90"/>
      <c r="G21" s="90"/>
      <c r="H21" s="90"/>
      <c r="I21" s="90"/>
      <c r="L21" s="111" t="s">
        <v>113</v>
      </c>
      <c r="M21" s="111" t="s">
        <v>26</v>
      </c>
      <c r="N21" s="111"/>
      <c r="O21" s="111"/>
      <c r="P21" s="111"/>
      <c r="Q21" s="111"/>
      <c r="R21" s="111"/>
      <c r="S21" s="111"/>
    </row>
    <row r="22" spans="1:19" x14ac:dyDescent="0.25">
      <c r="A22" s="90"/>
      <c r="B22" s="90"/>
      <c r="C22" s="90"/>
      <c r="D22" s="90"/>
      <c r="E22" s="90"/>
      <c r="F22" s="90"/>
      <c r="G22" s="90"/>
      <c r="H22" s="90"/>
      <c r="I22" s="90"/>
      <c r="L22" s="111" t="s">
        <v>114</v>
      </c>
      <c r="M22" s="111" t="s">
        <v>115</v>
      </c>
      <c r="N22" s="111" t="s">
        <v>1</v>
      </c>
      <c r="O22" s="111"/>
      <c r="P22" s="111"/>
      <c r="Q22" s="111"/>
      <c r="R22" s="111"/>
      <c r="S22" s="111"/>
    </row>
    <row r="23" spans="1:19" x14ac:dyDescent="0.25">
      <c r="A23" s="90"/>
      <c r="B23" s="90"/>
      <c r="C23" s="90"/>
      <c r="D23" s="90"/>
      <c r="E23" s="90"/>
      <c r="F23" s="90"/>
      <c r="G23" s="90"/>
      <c r="H23" s="90"/>
      <c r="I23" s="90"/>
      <c r="L23" s="111"/>
      <c r="M23" s="111"/>
      <c r="N23" s="111"/>
      <c r="O23" s="111"/>
      <c r="P23" s="111"/>
      <c r="Q23" s="111"/>
      <c r="R23" s="111"/>
      <c r="S23" s="111"/>
    </row>
    <row r="24" spans="1:19" x14ac:dyDescent="0.25">
      <c r="A24" s="90"/>
      <c r="B24" s="90"/>
      <c r="C24" s="90"/>
      <c r="D24" s="90"/>
      <c r="E24" s="90"/>
      <c r="F24" s="90"/>
      <c r="G24" s="90"/>
      <c r="H24" s="90"/>
      <c r="I24" s="90"/>
      <c r="L24" s="111" t="str">
        <f>C4</f>
        <v>PACBRMA Issuance</v>
      </c>
      <c r="M24" s="111" t="s">
        <v>1</v>
      </c>
      <c r="N24" s="111"/>
      <c r="O24" s="111"/>
      <c r="P24" s="111"/>
      <c r="Q24" s="111"/>
      <c r="R24" s="111"/>
      <c r="S24" s="111"/>
    </row>
    <row r="25" spans="1:19" x14ac:dyDescent="0.25">
      <c r="A25" s="90"/>
      <c r="B25" s="90"/>
      <c r="C25" s="90"/>
      <c r="D25" s="90"/>
      <c r="E25" s="90"/>
      <c r="F25" s="90"/>
      <c r="G25" s="90"/>
      <c r="H25" s="90"/>
      <c r="I25" s="90"/>
      <c r="L25" s="111" t="str">
        <f>INDEX($L$20:$M$20,,MATCH($C$4,$L$19:$M$19,0))</f>
        <v>No. of PA with PACBRMA</v>
      </c>
      <c r="M25" s="111" t="str">
        <f>INDEX($L$21:$M$21,,MATCH($C$4,L19:M19,0))</f>
        <v>No. of PACBRMA Issued</v>
      </c>
      <c r="N25" s="111" t="s">
        <v>1</v>
      </c>
      <c r="O25" s="111"/>
      <c r="P25" s="111"/>
      <c r="Q25" s="111"/>
      <c r="R25" s="111"/>
      <c r="S25" s="111"/>
    </row>
    <row r="26" spans="1:19" x14ac:dyDescent="0.25">
      <c r="A26" s="90"/>
      <c r="B26" s="90"/>
      <c r="C26" s="90"/>
      <c r="D26" s="90"/>
      <c r="E26" s="90"/>
      <c r="F26" s="90"/>
      <c r="G26" s="90"/>
      <c r="H26" s="90"/>
      <c r="I26" s="90"/>
      <c r="L26" s="111" t="str">
        <f>INDEX($L$22:$M$22,,MATCH($C$4,$L$19:$M$19,0))</f>
        <v>Number of Issuance</v>
      </c>
      <c r="M26" s="111" t="s">
        <v>1</v>
      </c>
      <c r="N26" s="111"/>
      <c r="O26" s="111"/>
      <c r="P26" s="111"/>
      <c r="Q26" s="111"/>
      <c r="R26" s="111"/>
      <c r="S26" s="111"/>
    </row>
    <row r="27" spans="1:19" x14ac:dyDescent="0.25">
      <c r="A27" s="90"/>
      <c r="B27" s="90"/>
      <c r="C27" s="90"/>
      <c r="D27" s="90"/>
      <c r="E27" s="90"/>
      <c r="F27" s="90"/>
      <c r="G27" s="90"/>
      <c r="H27" s="90"/>
      <c r="I27" s="90"/>
      <c r="L27" s="111"/>
      <c r="M27" s="111"/>
      <c r="N27" s="111"/>
      <c r="O27" s="111"/>
      <c r="P27" s="111"/>
      <c r="Q27" s="111"/>
      <c r="R27" s="111"/>
      <c r="S27" s="111"/>
    </row>
    <row r="28" spans="1:19" x14ac:dyDescent="0.25">
      <c r="A28" s="90"/>
      <c r="B28" s="90"/>
      <c r="C28" s="90"/>
      <c r="D28" s="90"/>
      <c r="E28" s="90"/>
      <c r="F28" s="90"/>
      <c r="G28" s="90"/>
      <c r="H28" s="90"/>
      <c r="I28" s="90"/>
      <c r="L28" s="111"/>
      <c r="M28" s="111"/>
      <c r="N28" s="111"/>
      <c r="O28" s="111"/>
      <c r="P28" s="111"/>
      <c r="Q28" s="111"/>
      <c r="R28" s="111"/>
      <c r="S28" s="111"/>
    </row>
    <row r="29" spans="1:19" x14ac:dyDescent="0.25">
      <c r="A29" s="90"/>
      <c r="B29" s="90"/>
      <c r="C29" s="90"/>
      <c r="D29" s="90"/>
      <c r="E29" s="90"/>
      <c r="F29" s="90"/>
      <c r="G29" s="90"/>
      <c r="H29" s="90"/>
      <c r="I29" s="90"/>
      <c r="L29" s="111"/>
      <c r="M29" s="111"/>
      <c r="N29" s="111"/>
      <c r="O29" s="111"/>
      <c r="P29" s="111"/>
      <c r="Q29" s="111"/>
      <c r="R29" s="111"/>
      <c r="S29" s="111"/>
    </row>
    <row r="30" spans="1:19" x14ac:dyDescent="0.25">
      <c r="A30" s="90"/>
      <c r="B30" s="90"/>
      <c r="C30" s="90"/>
      <c r="D30" s="90"/>
      <c r="E30" s="90"/>
      <c r="F30" s="90"/>
      <c r="G30" s="90"/>
      <c r="H30" s="90"/>
      <c r="I30" s="90"/>
      <c r="L30" s="111" t="s">
        <v>21</v>
      </c>
      <c r="M30" s="111" t="s">
        <v>49</v>
      </c>
      <c r="N30" s="111" t="s">
        <v>113</v>
      </c>
      <c r="O30" s="111" t="s">
        <v>25</v>
      </c>
      <c r="P30" s="111" t="s">
        <v>26</v>
      </c>
      <c r="Q30" s="111"/>
      <c r="R30" s="111"/>
      <c r="S30" s="111"/>
    </row>
    <row r="31" spans="1:19" x14ac:dyDescent="0.25">
      <c r="A31" s="90"/>
      <c r="B31" s="90"/>
      <c r="C31" s="90"/>
      <c r="D31" s="90"/>
      <c r="E31" s="90"/>
      <c r="F31" s="90"/>
      <c r="G31" s="90"/>
      <c r="H31" s="90"/>
      <c r="I31" s="90"/>
      <c r="L31" s="111" t="s">
        <v>27</v>
      </c>
      <c r="M31" s="111">
        <v>27</v>
      </c>
      <c r="N31" s="111">
        <v>82</v>
      </c>
      <c r="O31" s="111">
        <v>6221</v>
      </c>
      <c r="P31" s="111">
        <v>4616</v>
      </c>
      <c r="Q31" s="111"/>
      <c r="R31" s="111"/>
      <c r="S31" s="111"/>
    </row>
    <row r="32" spans="1:19" x14ac:dyDescent="0.25">
      <c r="A32" s="90"/>
      <c r="B32" s="90"/>
      <c r="C32" s="90"/>
      <c r="D32" s="90"/>
      <c r="E32" s="90"/>
      <c r="F32" s="90"/>
      <c r="G32" s="90"/>
      <c r="H32" s="90"/>
      <c r="I32" s="90"/>
      <c r="L32" s="112">
        <v>1</v>
      </c>
      <c r="M32" s="111">
        <v>1</v>
      </c>
      <c r="N32" s="111">
        <v>1</v>
      </c>
      <c r="O32" s="111">
        <v>42</v>
      </c>
      <c r="P32" s="111">
        <v>37</v>
      </c>
      <c r="Q32" s="111"/>
      <c r="R32" s="111"/>
      <c r="S32" s="111"/>
    </row>
    <row r="33" spans="1:19" x14ac:dyDescent="0.25">
      <c r="A33" s="90"/>
      <c r="B33" s="90"/>
      <c r="C33" s="90"/>
      <c r="D33" s="90"/>
      <c r="E33" s="90"/>
      <c r="F33" s="90"/>
      <c r="G33" s="90"/>
      <c r="H33" s="90"/>
      <c r="I33" s="90"/>
      <c r="L33" s="112">
        <v>2</v>
      </c>
      <c r="M33" s="111">
        <v>3</v>
      </c>
      <c r="N33" s="111">
        <v>22</v>
      </c>
      <c r="O33" s="111">
        <v>1608</v>
      </c>
      <c r="P33" s="111">
        <v>992</v>
      </c>
      <c r="Q33" s="111"/>
      <c r="R33" s="111"/>
      <c r="S33" s="111"/>
    </row>
    <row r="34" spans="1:19" x14ac:dyDescent="0.25">
      <c r="A34" s="90"/>
      <c r="B34" s="90"/>
      <c r="C34" s="90"/>
      <c r="D34" s="90"/>
      <c r="E34" s="90"/>
      <c r="F34" s="90"/>
      <c r="G34" s="90"/>
      <c r="H34" s="90"/>
      <c r="I34" s="90"/>
      <c r="L34" s="112">
        <v>3</v>
      </c>
      <c r="M34" s="111">
        <v>2</v>
      </c>
      <c r="N34" s="111">
        <v>4</v>
      </c>
      <c r="O34" s="111">
        <v>163</v>
      </c>
      <c r="P34" s="111">
        <v>40</v>
      </c>
      <c r="Q34" s="111"/>
      <c r="R34" s="111"/>
      <c r="S34" s="111"/>
    </row>
    <row r="35" spans="1:19" x14ac:dyDescent="0.25">
      <c r="A35" s="90"/>
      <c r="B35" s="90" t="s">
        <v>97</v>
      </c>
      <c r="C35" s="90"/>
      <c r="D35" s="90"/>
      <c r="E35" s="90"/>
      <c r="F35" s="90"/>
      <c r="G35" s="90"/>
      <c r="H35" s="90"/>
      <c r="I35" s="90"/>
      <c r="L35" s="112" t="s">
        <v>101</v>
      </c>
      <c r="M35" s="111">
        <v>6</v>
      </c>
      <c r="N35" s="111">
        <v>14</v>
      </c>
      <c r="O35" s="111">
        <v>922</v>
      </c>
      <c r="P35" s="111">
        <v>593</v>
      </c>
      <c r="Q35" s="111"/>
      <c r="R35" s="111"/>
      <c r="S35" s="111"/>
    </row>
    <row r="36" spans="1:19" x14ac:dyDescent="0.25">
      <c r="A36" s="90"/>
      <c r="B36" s="90"/>
      <c r="C36" s="90"/>
      <c r="D36" s="90"/>
      <c r="E36" s="90"/>
      <c r="F36" s="90"/>
      <c r="G36" s="90"/>
      <c r="H36" s="90"/>
      <c r="I36" s="90"/>
      <c r="L36" s="112">
        <v>7</v>
      </c>
      <c r="M36" s="111">
        <v>8</v>
      </c>
      <c r="N36" s="111">
        <v>16</v>
      </c>
      <c r="O36" s="111">
        <v>267</v>
      </c>
      <c r="P36" s="111">
        <v>177</v>
      </c>
      <c r="Q36" s="111"/>
      <c r="R36" s="111"/>
      <c r="S36" s="111"/>
    </row>
    <row r="37" spans="1:19" x14ac:dyDescent="0.25">
      <c r="L37" s="112">
        <v>10</v>
      </c>
      <c r="M37" s="111">
        <v>3</v>
      </c>
      <c r="N37" s="111">
        <v>10</v>
      </c>
      <c r="O37" s="111">
        <v>416</v>
      </c>
      <c r="P37" s="111">
        <v>115</v>
      </c>
      <c r="Q37" s="111"/>
      <c r="R37" s="111"/>
      <c r="S37" s="111"/>
    </row>
    <row r="38" spans="1:19" x14ac:dyDescent="0.25">
      <c r="L38" s="112">
        <v>11</v>
      </c>
      <c r="M38" s="111">
        <v>1</v>
      </c>
      <c r="N38" s="111">
        <v>4</v>
      </c>
      <c r="O38" s="111">
        <v>0</v>
      </c>
      <c r="P38" s="111">
        <v>0</v>
      </c>
      <c r="Q38" s="111"/>
      <c r="R38" s="111"/>
      <c r="S38" s="111"/>
    </row>
    <row r="39" spans="1:19" x14ac:dyDescent="0.25">
      <c r="L39" s="112">
        <v>12</v>
      </c>
      <c r="M39" s="111">
        <v>2</v>
      </c>
      <c r="N39" s="111">
        <v>2</v>
      </c>
      <c r="O39" s="111">
        <v>250</v>
      </c>
      <c r="P39" s="111">
        <v>62</v>
      </c>
      <c r="Q39" s="111"/>
      <c r="R39" s="111"/>
      <c r="S39" s="111"/>
    </row>
    <row r="40" spans="1:19" x14ac:dyDescent="0.25">
      <c r="L40" s="112" t="s">
        <v>110</v>
      </c>
      <c r="M40" s="111">
        <v>1</v>
      </c>
      <c r="N40" s="111">
        <v>9</v>
      </c>
      <c r="O40" s="111">
        <v>2553</v>
      </c>
      <c r="P40" s="111">
        <v>2600</v>
      </c>
      <c r="Q40" s="111"/>
      <c r="R40" s="111"/>
      <c r="S40" s="111"/>
    </row>
    <row r="41" spans="1:19" x14ac:dyDescent="0.25">
      <c r="L41" s="111"/>
      <c r="M41" s="111"/>
      <c r="N41" s="111"/>
      <c r="O41" s="111"/>
      <c r="P41" s="111"/>
      <c r="Q41" s="111"/>
      <c r="R41" s="111"/>
      <c r="S41" s="111"/>
    </row>
    <row r="42" spans="1:19" x14ac:dyDescent="0.25">
      <c r="L42" s="111" t="s">
        <v>116</v>
      </c>
      <c r="M42" s="111"/>
      <c r="N42" s="111"/>
      <c r="O42" s="111"/>
      <c r="P42" s="111"/>
      <c r="Q42" s="111"/>
      <c r="R42" s="111"/>
      <c r="S42" s="111"/>
    </row>
    <row r="43" spans="1:19" x14ac:dyDescent="0.25">
      <c r="L43" s="111" t="s">
        <v>107</v>
      </c>
      <c r="M43" s="111" t="s">
        <v>108</v>
      </c>
      <c r="N43" s="111" t="str">
        <f>INDEX($L$44:$M$44,,MATCH($C$4,$L$43:$M$43,0))</f>
        <v xml:space="preserve">Number of PACBRMA Issued </v>
      </c>
      <c r="O43" s="111" t="s">
        <v>1</v>
      </c>
      <c r="P43" s="111"/>
      <c r="Q43" s="111"/>
      <c r="R43" s="111"/>
      <c r="S43" s="111"/>
    </row>
    <row r="44" spans="1:19" x14ac:dyDescent="0.25">
      <c r="L44" s="111" t="s">
        <v>118</v>
      </c>
      <c r="M44" s="111" t="s">
        <v>119</v>
      </c>
      <c r="N44" s="111" t="s">
        <v>1</v>
      </c>
      <c r="O44" s="111"/>
      <c r="P44" s="111"/>
      <c r="Q44" s="111"/>
      <c r="R44" s="111"/>
      <c r="S44" s="111"/>
    </row>
    <row r="45" spans="1:19" x14ac:dyDescent="0.25">
      <c r="L45" s="111" t="s">
        <v>117</v>
      </c>
      <c r="M45" s="111" t="s">
        <v>1</v>
      </c>
      <c r="N45" s="111" t="s">
        <v>1</v>
      </c>
      <c r="O45" s="111"/>
      <c r="P45" s="111"/>
      <c r="Q45" s="111"/>
      <c r="R45" s="111"/>
      <c r="S45" s="111"/>
    </row>
    <row r="46" spans="1:19" x14ac:dyDescent="0.25">
      <c r="L46" s="111"/>
      <c r="M46" s="111"/>
      <c r="N46" s="111"/>
      <c r="O46" s="111"/>
      <c r="P46" s="111"/>
      <c r="Q46" s="111"/>
      <c r="R46" s="111"/>
      <c r="S46" s="111"/>
    </row>
    <row r="47" spans="1:19" x14ac:dyDescent="0.25">
      <c r="L47" s="111" t="str">
        <f>CONCATENATE(L42,N43,L45)</f>
        <v>Fig. 5. Number of PACBRMA Issued As of December 2017</v>
      </c>
      <c r="M47" s="111" t="s">
        <v>1</v>
      </c>
      <c r="N47" s="111"/>
      <c r="O47" s="111"/>
      <c r="P47" s="111"/>
      <c r="Q47" s="111"/>
      <c r="R47" s="111"/>
      <c r="S47" s="111"/>
    </row>
  </sheetData>
  <sheetProtection algorithmName="SHA-512" hashValue="CzyWSylHbO1jyck+73hsBllGrHNovYRFQUJvw6xvWlopdyxElLubJDJdvscnMjIMl5MMRKzii47XL278aDqYBA==" saltValue="TOOqLDlARQ1HcZAPrqKkNQ==" spinCount="100000" sheet="1" objects="1" scenarios="1" selectLockedCells="1"/>
  <mergeCells count="1">
    <mergeCell ref="A1:I1"/>
  </mergeCells>
  <dataValidations count="1">
    <dataValidation type="list" allowBlank="1" showInputMessage="1" showErrorMessage="1" sqref="C4">
      <formula1>$L$19:$M$19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SheetLayoutView="100" workbookViewId="0">
      <selection activeCell="A2" sqref="A2"/>
    </sheetView>
  </sheetViews>
  <sheetFormatPr defaultRowHeight="15" x14ac:dyDescent="0.25"/>
  <cols>
    <col min="1" max="1" width="16.85546875" style="24" customWidth="1"/>
    <col min="2" max="2" width="15.5703125" style="24" customWidth="1"/>
    <col min="3" max="3" width="15.42578125" style="24" customWidth="1"/>
    <col min="4" max="4" width="19.5703125" style="24" customWidth="1"/>
    <col min="5" max="6" width="12.85546875" style="24" customWidth="1"/>
    <col min="7" max="7" width="10.28515625" style="24" customWidth="1"/>
    <col min="8" max="8" width="10.7109375" style="24" customWidth="1"/>
    <col min="9" max="11" width="9.140625" style="24"/>
    <col min="12" max="12" width="11.140625" style="24" customWidth="1"/>
    <col min="13" max="13" width="11.42578125" style="24" customWidth="1"/>
    <col min="14" max="14" width="0" style="24" hidden="1" customWidth="1"/>
    <col min="15" max="15" width="10.5703125" style="24" hidden="1" customWidth="1"/>
    <col min="16" max="16" width="10.28515625" style="24" hidden="1" customWidth="1"/>
    <col min="17" max="18" width="0" style="24" hidden="1" customWidth="1"/>
    <col min="19" max="16384" width="9.140625" style="24"/>
  </cols>
  <sheetData>
    <row r="1" spans="1:16" ht="18" x14ac:dyDescent="0.25">
      <c r="A1" s="118" t="s">
        <v>123</v>
      </c>
      <c r="B1" s="118"/>
      <c r="C1" s="118"/>
      <c r="D1" s="118"/>
      <c r="E1" s="118"/>
      <c r="F1" s="118"/>
      <c r="G1" s="118"/>
      <c r="H1" s="118"/>
    </row>
    <row r="2" spans="1:16" ht="9.75" customHeight="1" x14ac:dyDescent="0.25"/>
    <row r="3" spans="1:16" ht="0.75" customHeight="1" thickBot="1" x14ac:dyDescent="0.3"/>
    <row r="4" spans="1:16" ht="15.75" customHeight="1" thickTop="1" x14ac:dyDescent="0.25">
      <c r="A4" s="119" t="s">
        <v>21</v>
      </c>
      <c r="B4" s="122" t="s">
        <v>49</v>
      </c>
      <c r="C4" s="122" t="s">
        <v>48</v>
      </c>
      <c r="D4" s="122" t="s">
        <v>50</v>
      </c>
      <c r="E4" s="125" t="s">
        <v>120</v>
      </c>
      <c r="F4" s="125"/>
      <c r="G4" s="125"/>
      <c r="H4" s="125"/>
      <c r="N4" s="114"/>
      <c r="O4" s="116" t="s">
        <v>47</v>
      </c>
      <c r="P4" s="116" t="s">
        <v>51</v>
      </c>
    </row>
    <row r="5" spans="1:16" ht="15.75" customHeight="1" x14ac:dyDescent="0.25">
      <c r="A5" s="120"/>
      <c r="B5" s="123"/>
      <c r="C5" s="123"/>
      <c r="D5" s="123"/>
      <c r="E5" s="123" t="s">
        <v>23</v>
      </c>
      <c r="F5" s="126" t="s">
        <v>24</v>
      </c>
      <c r="G5" s="126"/>
      <c r="H5" s="126"/>
      <c r="N5" s="114"/>
      <c r="O5" s="116"/>
      <c r="P5" s="116"/>
    </row>
    <row r="6" spans="1:16" ht="15.75" customHeight="1" thickBot="1" x14ac:dyDescent="0.3">
      <c r="A6" s="121"/>
      <c r="B6" s="124"/>
      <c r="C6" s="124"/>
      <c r="D6" s="124"/>
      <c r="E6" s="124"/>
      <c r="F6" s="63" t="s">
        <v>94</v>
      </c>
      <c r="G6" s="63" t="s">
        <v>25</v>
      </c>
      <c r="H6" s="63" t="s">
        <v>26</v>
      </c>
      <c r="N6" s="115"/>
      <c r="O6" s="117"/>
      <c r="P6" s="117"/>
    </row>
    <row r="7" spans="1:16" ht="7.5" customHeight="1" thickTop="1" x14ac:dyDescent="0.25">
      <c r="A7" s="64"/>
      <c r="B7" s="65"/>
      <c r="C7" s="65"/>
      <c r="D7" s="65"/>
      <c r="E7" s="65"/>
      <c r="F7" s="64"/>
      <c r="G7" s="64"/>
      <c r="H7" s="64"/>
      <c r="N7" s="66"/>
      <c r="O7" s="67"/>
      <c r="P7" s="67"/>
    </row>
    <row r="8" spans="1:16" ht="15.75" customHeight="1" x14ac:dyDescent="0.25">
      <c r="A8" s="68" t="s">
        <v>27</v>
      </c>
      <c r="B8" s="68">
        <f>+B9+B10+B11+B12+B13+B14+B15+B16+B17</f>
        <v>27</v>
      </c>
      <c r="C8" s="68">
        <f>+C9+C10+C11+C12+C13+C14+C15+C16+C17</f>
        <v>82</v>
      </c>
      <c r="D8" s="69">
        <f>+D9+D10+D11+D12+D13+D14+D15+D16+D17</f>
        <v>41967.07</v>
      </c>
      <c r="E8" s="70">
        <f>+E9+E10+E11+E12+E13+E14+E15+E16+E17</f>
        <v>5457</v>
      </c>
      <c r="F8" s="70">
        <f>SUM(F9:F17)</f>
        <v>15652</v>
      </c>
      <c r="G8" s="70">
        <f>SUM(G9:G17)</f>
        <v>6221</v>
      </c>
      <c r="H8" s="70">
        <f>SUM(H9:H17)</f>
        <v>4616</v>
      </c>
      <c r="N8" s="71"/>
      <c r="O8" s="67"/>
      <c r="P8" s="67"/>
    </row>
    <row r="9" spans="1:16" ht="15.75" customHeight="1" x14ac:dyDescent="0.25">
      <c r="A9" s="72" t="s">
        <v>7</v>
      </c>
      <c r="B9" s="68">
        <v>1</v>
      </c>
      <c r="C9" s="68">
        <v>1</v>
      </c>
      <c r="D9" s="69">
        <v>8.1199999999999992</v>
      </c>
      <c r="E9" s="70">
        <v>20</v>
      </c>
      <c r="F9" s="70">
        <f>G9+H9</f>
        <v>79</v>
      </c>
      <c r="G9" s="70">
        <v>42</v>
      </c>
      <c r="H9" s="70">
        <v>37</v>
      </c>
      <c r="N9" s="73" t="s">
        <v>7</v>
      </c>
      <c r="O9" s="74">
        <v>1</v>
      </c>
      <c r="P9" s="74">
        <v>1</v>
      </c>
    </row>
    <row r="10" spans="1:16" ht="15.75" customHeight="1" x14ac:dyDescent="0.25">
      <c r="A10" s="72" t="s">
        <v>8</v>
      </c>
      <c r="B10" s="68">
        <v>3</v>
      </c>
      <c r="C10" s="68">
        <v>22</v>
      </c>
      <c r="D10" s="69">
        <v>8861.81</v>
      </c>
      <c r="E10" s="70">
        <v>1309</v>
      </c>
      <c r="F10" s="70">
        <v>6740</v>
      </c>
      <c r="G10" s="70">
        <v>1608</v>
      </c>
      <c r="H10" s="70">
        <v>992</v>
      </c>
      <c r="N10" s="73" t="s">
        <v>8</v>
      </c>
      <c r="O10" s="74">
        <v>3</v>
      </c>
      <c r="P10" s="74">
        <v>22</v>
      </c>
    </row>
    <row r="11" spans="1:16" ht="15.75" customHeight="1" x14ac:dyDescent="0.25">
      <c r="A11" s="72" t="s">
        <v>9</v>
      </c>
      <c r="B11" s="68">
        <v>2</v>
      </c>
      <c r="C11" s="68">
        <v>4</v>
      </c>
      <c r="D11" s="69">
        <v>686.8</v>
      </c>
      <c r="E11" s="70">
        <v>165</v>
      </c>
      <c r="F11" s="70">
        <v>203</v>
      </c>
      <c r="G11" s="70">
        <v>163</v>
      </c>
      <c r="H11" s="70">
        <v>40</v>
      </c>
      <c r="N11" s="73" t="s">
        <v>9</v>
      </c>
      <c r="O11" s="74">
        <v>2</v>
      </c>
      <c r="P11" s="74">
        <v>4</v>
      </c>
    </row>
    <row r="12" spans="1:16" ht="15.75" customHeight="1" x14ac:dyDescent="0.25">
      <c r="A12" s="68" t="s">
        <v>101</v>
      </c>
      <c r="B12" s="68">
        <v>6</v>
      </c>
      <c r="C12" s="68">
        <v>14</v>
      </c>
      <c r="D12" s="69">
        <v>8809.4</v>
      </c>
      <c r="E12" s="70">
        <v>1350</v>
      </c>
      <c r="F12" s="70">
        <v>1730</v>
      </c>
      <c r="G12" s="70">
        <v>922</v>
      </c>
      <c r="H12" s="70">
        <v>593</v>
      </c>
      <c r="N12" s="75" t="s">
        <v>4</v>
      </c>
      <c r="O12" s="74">
        <v>6</v>
      </c>
      <c r="P12" s="74">
        <v>14</v>
      </c>
    </row>
    <row r="13" spans="1:16" ht="15" customHeight="1" x14ac:dyDescent="0.25">
      <c r="A13" s="68">
        <v>7</v>
      </c>
      <c r="B13" s="68">
        <v>8</v>
      </c>
      <c r="C13" s="68">
        <v>16</v>
      </c>
      <c r="D13" s="69">
        <v>2626.74</v>
      </c>
      <c r="E13" s="70">
        <v>100</v>
      </c>
      <c r="F13" s="70">
        <v>444</v>
      </c>
      <c r="G13" s="70">
        <v>267</v>
      </c>
      <c r="H13" s="70">
        <v>177</v>
      </c>
      <c r="N13" s="75"/>
      <c r="O13" s="74"/>
      <c r="P13" s="74"/>
    </row>
    <row r="14" spans="1:16" ht="15.75" customHeight="1" x14ac:dyDescent="0.25">
      <c r="A14" s="72" t="s">
        <v>10</v>
      </c>
      <c r="B14" s="68">
        <v>3</v>
      </c>
      <c r="C14" s="68">
        <v>10</v>
      </c>
      <c r="D14" s="69">
        <v>3315.22</v>
      </c>
      <c r="E14" s="70">
        <v>520</v>
      </c>
      <c r="F14" s="70">
        <v>656</v>
      </c>
      <c r="G14" s="70">
        <v>416</v>
      </c>
      <c r="H14" s="70">
        <v>115</v>
      </c>
      <c r="N14" s="73" t="s">
        <v>10</v>
      </c>
      <c r="O14" s="74">
        <v>3</v>
      </c>
      <c r="P14" s="74">
        <v>10</v>
      </c>
    </row>
    <row r="15" spans="1:16" ht="15.75" customHeight="1" x14ac:dyDescent="0.25">
      <c r="A15" s="72" t="s">
        <v>11</v>
      </c>
      <c r="B15" s="68">
        <v>1</v>
      </c>
      <c r="C15" s="68">
        <v>4</v>
      </c>
      <c r="D15" s="69">
        <v>811.44</v>
      </c>
      <c r="E15" s="70">
        <v>64</v>
      </c>
      <c r="F15" s="70">
        <v>335</v>
      </c>
      <c r="G15" s="70">
        <v>0</v>
      </c>
      <c r="H15" s="70">
        <v>0</v>
      </c>
      <c r="N15" s="73" t="s">
        <v>11</v>
      </c>
      <c r="O15" s="74">
        <v>1</v>
      </c>
      <c r="P15" s="74">
        <v>4</v>
      </c>
    </row>
    <row r="16" spans="1:16" ht="15.75" customHeight="1" x14ac:dyDescent="0.25">
      <c r="A16" s="72" t="s">
        <v>12</v>
      </c>
      <c r="B16" s="68">
        <v>2</v>
      </c>
      <c r="C16" s="68">
        <v>2</v>
      </c>
      <c r="D16" s="69">
        <v>14422</v>
      </c>
      <c r="E16" s="70">
        <v>164</v>
      </c>
      <c r="F16" s="70">
        <f>G16+H16</f>
        <v>312</v>
      </c>
      <c r="G16" s="70">
        <v>250</v>
      </c>
      <c r="H16" s="70">
        <v>62</v>
      </c>
      <c r="N16" s="73" t="s">
        <v>12</v>
      </c>
      <c r="O16" s="74">
        <v>2</v>
      </c>
      <c r="P16" s="74">
        <v>2</v>
      </c>
    </row>
    <row r="17" spans="1:16" ht="15.75" customHeight="1" x14ac:dyDescent="0.25">
      <c r="A17" s="76" t="s">
        <v>110</v>
      </c>
      <c r="B17" s="76">
        <v>1</v>
      </c>
      <c r="C17" s="76">
        <v>9</v>
      </c>
      <c r="D17" s="77">
        <v>2425.54</v>
      </c>
      <c r="E17" s="78">
        <v>1765</v>
      </c>
      <c r="F17" s="70">
        <f>G17+H17</f>
        <v>5153</v>
      </c>
      <c r="G17" s="78">
        <v>2553</v>
      </c>
      <c r="H17" s="78">
        <v>2600</v>
      </c>
      <c r="N17" s="75">
        <v>13</v>
      </c>
      <c r="O17" s="74">
        <v>1</v>
      </c>
      <c r="P17" s="74">
        <v>5</v>
      </c>
    </row>
    <row r="18" spans="1:16" ht="7.5" customHeight="1" x14ac:dyDescent="0.25">
      <c r="A18" s="79"/>
      <c r="B18" s="80"/>
      <c r="C18" s="81"/>
      <c r="D18" s="82"/>
      <c r="E18" s="80"/>
      <c r="F18" s="80"/>
      <c r="G18" s="83"/>
      <c r="H18" s="83"/>
    </row>
    <row r="19" spans="1:16" ht="15.75" customHeight="1" x14ac:dyDescent="0.25">
      <c r="A19" s="84" t="s">
        <v>96</v>
      </c>
      <c r="B19" s="85"/>
      <c r="C19" s="85"/>
      <c r="D19" s="86"/>
      <c r="E19" s="86"/>
      <c r="F19" s="86"/>
      <c r="G19" s="86"/>
      <c r="H19" s="86"/>
    </row>
    <row r="20" spans="1:16" ht="15.75" customHeight="1" x14ac:dyDescent="0.25">
      <c r="A20" s="84" t="s">
        <v>95</v>
      </c>
      <c r="B20" s="85"/>
      <c r="C20" s="85"/>
      <c r="D20" s="86"/>
      <c r="E20" s="86"/>
      <c r="F20" s="86"/>
      <c r="G20" s="86"/>
      <c r="H20" s="86"/>
    </row>
    <row r="21" spans="1:16" ht="15.75" customHeight="1" x14ac:dyDescent="0.25">
      <c r="A21" s="84" t="s">
        <v>93</v>
      </c>
      <c r="B21" s="87"/>
      <c r="C21" s="87"/>
      <c r="K21" s="24" t="s">
        <v>1</v>
      </c>
    </row>
    <row r="22" spans="1:16" ht="15.75" x14ac:dyDescent="0.25">
      <c r="A22" s="88" t="s">
        <v>97</v>
      </c>
      <c r="B22" s="88"/>
      <c r="C22" s="88"/>
      <c r="D22" s="89"/>
      <c r="E22" s="89"/>
      <c r="F22" s="89"/>
      <c r="G22" s="89"/>
      <c r="H22" s="89"/>
    </row>
    <row r="28" spans="1:16" x14ac:dyDescent="0.25">
      <c r="E28" s="24" t="s">
        <v>1</v>
      </c>
    </row>
  </sheetData>
  <mergeCells count="11">
    <mergeCell ref="N4:N6"/>
    <mergeCell ref="O4:O6"/>
    <mergeCell ref="P4:P6"/>
    <mergeCell ref="A1:H1"/>
    <mergeCell ref="A4:A6"/>
    <mergeCell ref="B4:B6"/>
    <mergeCell ref="C4:C6"/>
    <mergeCell ref="D4:D6"/>
    <mergeCell ref="E5:E6"/>
    <mergeCell ref="E4:H4"/>
    <mergeCell ref="F5:H5"/>
  </mergeCells>
  <printOptions horizontalCentered="1"/>
  <pageMargins left="0.7" right="0.7" top="0.75" bottom="0.75" header="0.3" footer="0.3"/>
  <pageSetup paperSize="256" scale="94" orientation="landscape" horizontalDpi="4294967294" r:id="rId1"/>
  <colBreaks count="1" manualBreakCount="1">
    <brk id="8" max="1048575" man="1"/>
  </colBreaks>
  <ignoredErrors>
    <ignoredError sqref="A16 N16 N15 A15 A14 N14 N12 A11 N11 N10 A10 A9 N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H21" sqref="H21"/>
    </sheetView>
  </sheetViews>
  <sheetFormatPr defaultRowHeight="15" x14ac:dyDescent="0.25"/>
  <cols>
    <col min="2" max="2" width="12.7109375" customWidth="1"/>
    <col min="3" max="3" width="12" customWidth="1"/>
    <col min="4" max="4" width="12.140625" customWidth="1"/>
  </cols>
  <sheetData>
    <row r="2" spans="1:4" ht="15" customHeight="1" x14ac:dyDescent="0.25">
      <c r="A2" s="127"/>
      <c r="B2" s="26"/>
      <c r="C2" s="127" t="s">
        <v>44</v>
      </c>
      <c r="D2" s="127"/>
    </row>
    <row r="3" spans="1:4" ht="45" customHeight="1" x14ac:dyDescent="0.25">
      <c r="A3" s="127"/>
      <c r="B3" s="27" t="s">
        <v>45</v>
      </c>
      <c r="C3" s="28" t="s">
        <v>42</v>
      </c>
      <c r="D3" s="28" t="s">
        <v>43</v>
      </c>
    </row>
    <row r="4" spans="1:4" x14ac:dyDescent="0.25">
      <c r="A4" s="28" t="s">
        <v>3</v>
      </c>
      <c r="B4" s="28">
        <v>9</v>
      </c>
      <c r="C4" s="28">
        <v>5</v>
      </c>
      <c r="D4" s="28">
        <v>1</v>
      </c>
    </row>
    <row r="5" spans="1:4" x14ac:dyDescent="0.25">
      <c r="A5" s="28" t="s">
        <v>2</v>
      </c>
      <c r="B5" s="28">
        <v>1</v>
      </c>
      <c r="C5" s="28">
        <v>6</v>
      </c>
      <c r="D5" s="28"/>
    </row>
    <row r="6" spans="1:4" x14ac:dyDescent="0.25">
      <c r="A6" s="28">
        <v>1</v>
      </c>
      <c r="B6" s="28">
        <v>8</v>
      </c>
      <c r="C6" s="28">
        <v>6</v>
      </c>
      <c r="D6" s="28"/>
    </row>
    <row r="7" spans="1:4" x14ac:dyDescent="0.25">
      <c r="A7" s="28">
        <v>2</v>
      </c>
      <c r="B7" s="28">
        <v>9</v>
      </c>
      <c r="C7" s="28">
        <v>4</v>
      </c>
      <c r="D7" s="28"/>
    </row>
    <row r="8" spans="1:4" x14ac:dyDescent="0.25">
      <c r="A8" s="28">
        <v>3</v>
      </c>
      <c r="B8" s="28">
        <v>6</v>
      </c>
      <c r="C8" s="28">
        <v>10</v>
      </c>
      <c r="D8" s="28"/>
    </row>
    <row r="9" spans="1:4" x14ac:dyDescent="0.25">
      <c r="A9" s="28" t="s">
        <v>4</v>
      </c>
      <c r="B9" s="28">
        <v>9</v>
      </c>
      <c r="C9" s="28">
        <v>4</v>
      </c>
      <c r="D9" s="28"/>
    </row>
    <row r="10" spans="1:4" x14ac:dyDescent="0.25">
      <c r="A10" s="28" t="s">
        <v>5</v>
      </c>
      <c r="B10" s="28">
        <v>1</v>
      </c>
      <c r="C10" s="28"/>
      <c r="D10" s="28"/>
    </row>
    <row r="11" spans="1:4" x14ac:dyDescent="0.25">
      <c r="A11" s="28">
        <v>5</v>
      </c>
      <c r="B11" s="28">
        <v>7</v>
      </c>
      <c r="C11" s="28">
        <v>3</v>
      </c>
      <c r="D11" s="28">
        <v>3</v>
      </c>
    </row>
    <row r="12" spans="1:4" x14ac:dyDescent="0.25">
      <c r="A12" s="28">
        <v>6</v>
      </c>
      <c r="B12" s="28">
        <v>5</v>
      </c>
      <c r="C12" s="28">
        <v>5</v>
      </c>
      <c r="D12" s="28"/>
    </row>
    <row r="13" spans="1:4" x14ac:dyDescent="0.25">
      <c r="A13" s="28">
        <v>7</v>
      </c>
      <c r="B13" s="28">
        <v>9</v>
      </c>
      <c r="C13" s="28">
        <v>15</v>
      </c>
      <c r="D13" s="28"/>
    </row>
    <row r="14" spans="1:4" x14ac:dyDescent="0.25">
      <c r="A14" s="28">
        <v>8</v>
      </c>
      <c r="B14" s="28">
        <v>9</v>
      </c>
      <c r="C14" s="28">
        <v>4</v>
      </c>
      <c r="D14" s="28">
        <v>1</v>
      </c>
    </row>
    <row r="15" spans="1:4" x14ac:dyDescent="0.25">
      <c r="A15" s="28">
        <v>9</v>
      </c>
      <c r="B15" s="28">
        <v>10</v>
      </c>
      <c r="C15" s="28">
        <v>1</v>
      </c>
      <c r="D15" s="28"/>
    </row>
    <row r="16" spans="1:4" x14ac:dyDescent="0.25">
      <c r="A16" s="28">
        <v>10</v>
      </c>
      <c r="B16" s="28">
        <v>8</v>
      </c>
      <c r="C16" s="28"/>
      <c r="D16" s="28"/>
    </row>
    <row r="17" spans="1:4" x14ac:dyDescent="0.25">
      <c r="A17" s="28">
        <v>11</v>
      </c>
      <c r="B17" s="28">
        <v>6</v>
      </c>
      <c r="C17" s="28">
        <v>2</v>
      </c>
      <c r="D17" s="28"/>
    </row>
    <row r="18" spans="1:4" x14ac:dyDescent="0.25">
      <c r="A18" s="28">
        <v>12</v>
      </c>
      <c r="B18" s="28">
        <v>2</v>
      </c>
      <c r="C18" s="28">
        <v>1</v>
      </c>
      <c r="D18" s="28"/>
    </row>
    <row r="19" spans="1:4" x14ac:dyDescent="0.25">
      <c r="A19" s="28">
        <v>13</v>
      </c>
      <c r="B19" s="28">
        <v>3</v>
      </c>
      <c r="C19" s="28">
        <v>5</v>
      </c>
      <c r="D19" s="28">
        <v>1</v>
      </c>
    </row>
    <row r="20" spans="1:4" x14ac:dyDescent="0.25">
      <c r="A20" s="26"/>
      <c r="B20" s="26"/>
      <c r="C20" s="26"/>
      <c r="D20" s="26"/>
    </row>
  </sheetData>
  <mergeCells count="2">
    <mergeCell ref="C2:D2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view="pageBreakPreview" topLeftCell="B1" zoomScale="120" zoomScaleSheetLayoutView="120" workbookViewId="0">
      <selection activeCell="F24" sqref="F24"/>
    </sheetView>
  </sheetViews>
  <sheetFormatPr defaultRowHeight="15" x14ac:dyDescent="0.25"/>
  <cols>
    <col min="1" max="1" width="20.42578125" customWidth="1"/>
    <col min="2" max="2" width="34" customWidth="1"/>
    <col min="3" max="3" width="20.28515625" customWidth="1"/>
    <col min="4" max="4" width="32.28515625" customWidth="1"/>
    <col min="5" max="5" width="22.7109375" customWidth="1"/>
    <col min="6" max="6" width="21.42578125" customWidth="1"/>
    <col min="7" max="7" width="8.85546875" customWidth="1"/>
  </cols>
  <sheetData>
    <row r="1" spans="1:8" ht="18.75" thickBot="1" x14ac:dyDescent="0.3">
      <c r="A1" s="135" t="s">
        <v>56</v>
      </c>
      <c r="B1" s="135"/>
    </row>
    <row r="2" spans="1:8" ht="32.25" customHeight="1" thickTop="1" thickBot="1" x14ac:dyDescent="0.3">
      <c r="A2" s="59" t="s">
        <v>21</v>
      </c>
      <c r="B2" s="60" t="s">
        <v>91</v>
      </c>
      <c r="C2" s="59" t="s">
        <v>21</v>
      </c>
      <c r="D2" s="61" t="s">
        <v>91</v>
      </c>
    </row>
    <row r="3" spans="1:8" ht="15.75" thickTop="1" x14ac:dyDescent="0.25">
      <c r="A3" s="52" t="s">
        <v>2</v>
      </c>
      <c r="B3" s="47" t="s">
        <v>58</v>
      </c>
      <c r="C3" s="128">
        <v>7</v>
      </c>
      <c r="D3" s="58" t="s">
        <v>82</v>
      </c>
      <c r="G3" s="43" t="s">
        <v>2</v>
      </c>
      <c r="H3" s="45">
        <v>1</v>
      </c>
    </row>
    <row r="4" spans="1:8" x14ac:dyDescent="0.25">
      <c r="A4" s="136">
        <v>1</v>
      </c>
      <c r="B4" s="51" t="s">
        <v>57</v>
      </c>
      <c r="C4" s="128"/>
      <c r="D4" s="48" t="s">
        <v>83</v>
      </c>
      <c r="G4" s="43">
        <v>1</v>
      </c>
      <c r="H4" s="45">
        <v>2</v>
      </c>
    </row>
    <row r="5" spans="1:8" x14ac:dyDescent="0.25">
      <c r="A5" s="137"/>
      <c r="B5" s="51" t="s">
        <v>72</v>
      </c>
      <c r="C5" s="128"/>
      <c r="D5" s="48" t="s">
        <v>84</v>
      </c>
      <c r="G5" s="43">
        <v>2</v>
      </c>
      <c r="H5" s="45">
        <v>2</v>
      </c>
    </row>
    <row r="6" spans="1:8" ht="14.25" customHeight="1" x14ac:dyDescent="0.25">
      <c r="A6" s="130">
        <v>2</v>
      </c>
      <c r="B6" s="48" t="s">
        <v>70</v>
      </c>
      <c r="C6" s="128"/>
      <c r="D6" s="48" t="s">
        <v>85</v>
      </c>
      <c r="G6" s="43">
        <v>3</v>
      </c>
      <c r="H6" s="45">
        <v>1</v>
      </c>
    </row>
    <row r="7" spans="1:8" ht="14.25" customHeight="1" x14ac:dyDescent="0.25">
      <c r="A7" s="129"/>
      <c r="B7" s="49" t="s">
        <v>71</v>
      </c>
      <c r="C7" s="129"/>
      <c r="D7" s="48" t="s">
        <v>86</v>
      </c>
      <c r="G7" s="43" t="s">
        <v>4</v>
      </c>
      <c r="H7" s="45">
        <v>3</v>
      </c>
    </row>
    <row r="8" spans="1:8" x14ac:dyDescent="0.25">
      <c r="A8" s="53">
        <v>3</v>
      </c>
      <c r="B8" s="48" t="s">
        <v>59</v>
      </c>
      <c r="C8" s="130">
        <v>8</v>
      </c>
      <c r="D8" s="48" t="s">
        <v>80</v>
      </c>
      <c r="G8" s="43" t="s">
        <v>5</v>
      </c>
      <c r="H8" s="45">
        <v>5</v>
      </c>
    </row>
    <row r="9" spans="1:8" x14ac:dyDescent="0.25">
      <c r="A9" s="130" t="s">
        <v>4</v>
      </c>
      <c r="B9" s="48" t="s">
        <v>60</v>
      </c>
      <c r="C9" s="129"/>
      <c r="D9" s="48" t="s">
        <v>81</v>
      </c>
      <c r="G9" s="43">
        <v>5</v>
      </c>
      <c r="H9" s="45">
        <v>4</v>
      </c>
    </row>
    <row r="10" spans="1:8" x14ac:dyDescent="0.25">
      <c r="A10" s="128"/>
      <c r="B10" s="48" t="s">
        <v>61</v>
      </c>
      <c r="C10" s="53">
        <v>9</v>
      </c>
      <c r="D10" s="48" t="s">
        <v>66</v>
      </c>
      <c r="G10" s="43">
        <v>7</v>
      </c>
      <c r="H10" s="45">
        <v>5</v>
      </c>
    </row>
    <row r="11" spans="1:8" x14ac:dyDescent="0.25">
      <c r="A11" s="129"/>
      <c r="B11" s="48" t="s">
        <v>73</v>
      </c>
      <c r="C11" s="130">
        <v>10</v>
      </c>
      <c r="D11" s="48" t="s">
        <v>88</v>
      </c>
      <c r="G11" s="43">
        <v>8</v>
      </c>
      <c r="H11" s="45">
        <v>2</v>
      </c>
    </row>
    <row r="12" spans="1:8" x14ac:dyDescent="0.25">
      <c r="A12" s="130" t="s">
        <v>5</v>
      </c>
      <c r="B12" s="48" t="s">
        <v>75</v>
      </c>
      <c r="C12" s="128"/>
      <c r="D12" s="62" t="s">
        <v>65</v>
      </c>
      <c r="G12" s="43">
        <v>9</v>
      </c>
      <c r="H12" s="45">
        <v>1</v>
      </c>
    </row>
    <row r="13" spans="1:8" x14ac:dyDescent="0.25">
      <c r="A13" s="128"/>
      <c r="B13" s="48" t="s">
        <v>76</v>
      </c>
      <c r="C13" s="129"/>
      <c r="D13" s="48" t="s">
        <v>90</v>
      </c>
      <c r="G13" s="43">
        <v>10</v>
      </c>
      <c r="H13" s="45">
        <v>2</v>
      </c>
    </row>
    <row r="14" spans="1:8" x14ac:dyDescent="0.25">
      <c r="A14" s="128"/>
      <c r="B14" s="48" t="s">
        <v>78</v>
      </c>
      <c r="C14" s="53">
        <v>11</v>
      </c>
      <c r="D14" s="48" t="s">
        <v>67</v>
      </c>
      <c r="G14" s="43">
        <v>11</v>
      </c>
      <c r="H14" s="45">
        <v>1</v>
      </c>
    </row>
    <row r="15" spans="1:8" x14ac:dyDescent="0.25">
      <c r="A15" s="128"/>
      <c r="B15" s="48" t="s">
        <v>79</v>
      </c>
      <c r="C15" s="53">
        <v>12</v>
      </c>
      <c r="D15" s="48" t="s">
        <v>68</v>
      </c>
      <c r="G15" s="43">
        <v>12</v>
      </c>
      <c r="H15" s="45">
        <v>1</v>
      </c>
    </row>
    <row r="16" spans="1:8" x14ac:dyDescent="0.25">
      <c r="A16" s="129"/>
      <c r="B16" s="48" t="s">
        <v>77</v>
      </c>
      <c r="C16" s="130">
        <v>13</v>
      </c>
      <c r="D16" s="48" t="s">
        <v>87</v>
      </c>
      <c r="G16" s="43">
        <v>13</v>
      </c>
      <c r="H16" s="45">
        <v>2</v>
      </c>
    </row>
    <row r="17" spans="1:8" ht="15.75" thickBot="1" x14ac:dyDescent="0.3">
      <c r="A17" s="130">
        <v>5</v>
      </c>
      <c r="B17" s="48" t="s">
        <v>62</v>
      </c>
      <c r="C17" s="131"/>
      <c r="D17" s="50" t="s">
        <v>89</v>
      </c>
      <c r="H17" s="45">
        <v>32</v>
      </c>
    </row>
    <row r="18" spans="1:8" ht="15.75" thickTop="1" x14ac:dyDescent="0.25">
      <c r="A18" s="128"/>
      <c r="B18" s="48" t="s">
        <v>63</v>
      </c>
    </row>
    <row r="19" spans="1:8" x14ac:dyDescent="0.25">
      <c r="A19" s="128"/>
      <c r="B19" s="48" t="s">
        <v>64</v>
      </c>
    </row>
    <row r="20" spans="1:8" ht="15.75" thickBot="1" x14ac:dyDescent="0.3">
      <c r="A20" s="128"/>
      <c r="B20" s="54" t="s">
        <v>74</v>
      </c>
    </row>
    <row r="21" spans="1:8" ht="15.75" thickTop="1" x14ac:dyDescent="0.25">
      <c r="A21" s="132"/>
      <c r="B21" s="55"/>
    </row>
    <row r="22" spans="1:8" x14ac:dyDescent="0.25">
      <c r="A22" s="133"/>
      <c r="B22" s="25"/>
      <c r="G22" s="46"/>
      <c r="H22" s="45"/>
    </row>
    <row r="23" spans="1:8" x14ac:dyDescent="0.25">
      <c r="A23" s="133"/>
      <c r="B23" s="25"/>
      <c r="G23" s="46"/>
      <c r="H23" s="45"/>
    </row>
    <row r="24" spans="1:8" x14ac:dyDescent="0.25">
      <c r="A24" s="133"/>
      <c r="B24" s="25"/>
      <c r="G24" s="46"/>
      <c r="H24" s="45"/>
    </row>
    <row r="25" spans="1:8" x14ac:dyDescent="0.25">
      <c r="A25" s="133"/>
      <c r="B25" s="25"/>
      <c r="G25" s="46"/>
      <c r="H25" s="45"/>
    </row>
    <row r="26" spans="1:8" x14ac:dyDescent="0.25">
      <c r="A26" s="133"/>
      <c r="B26" s="25"/>
    </row>
    <row r="27" spans="1:8" x14ac:dyDescent="0.25">
      <c r="A27" s="133"/>
      <c r="B27" s="25"/>
    </row>
    <row r="28" spans="1:8" x14ac:dyDescent="0.25">
      <c r="A28" s="57"/>
      <c r="B28" s="25"/>
    </row>
    <row r="29" spans="1:8" x14ac:dyDescent="0.25">
      <c r="A29" s="133"/>
      <c r="B29" s="25"/>
    </row>
    <row r="30" spans="1:8" x14ac:dyDescent="0.25">
      <c r="A30" s="133"/>
      <c r="B30" s="25"/>
    </row>
    <row r="31" spans="1:8" x14ac:dyDescent="0.25">
      <c r="A31" s="133"/>
      <c r="B31" s="25"/>
    </row>
    <row r="32" spans="1:8" x14ac:dyDescent="0.25">
      <c r="A32" s="57"/>
      <c r="B32" s="25"/>
    </row>
    <row r="33" spans="1:2" x14ac:dyDescent="0.25">
      <c r="A33" s="57"/>
      <c r="B33" s="25"/>
    </row>
    <row r="34" spans="1:2" x14ac:dyDescent="0.25">
      <c r="A34" s="133"/>
      <c r="B34" s="25"/>
    </row>
    <row r="35" spans="1:2" x14ac:dyDescent="0.25">
      <c r="A35" s="133"/>
      <c r="B35" s="25"/>
    </row>
    <row r="36" spans="1:2" x14ac:dyDescent="0.25">
      <c r="A36" s="134" t="s">
        <v>69</v>
      </c>
      <c r="B36" s="134"/>
    </row>
    <row r="37" spans="1:2" x14ac:dyDescent="0.25">
      <c r="A37" s="56" t="s">
        <v>6</v>
      </c>
    </row>
  </sheetData>
  <mergeCells count="15">
    <mergeCell ref="A26:A27"/>
    <mergeCell ref="A29:A31"/>
    <mergeCell ref="A34:A35"/>
    <mergeCell ref="A36:B36"/>
    <mergeCell ref="A1:B1"/>
    <mergeCell ref="A6:A7"/>
    <mergeCell ref="A4:A5"/>
    <mergeCell ref="A9:A11"/>
    <mergeCell ref="A12:A16"/>
    <mergeCell ref="A17:A20"/>
    <mergeCell ref="C3:C7"/>
    <mergeCell ref="C8:C9"/>
    <mergeCell ref="C11:C13"/>
    <mergeCell ref="C16:C17"/>
    <mergeCell ref="A21:A25"/>
  </mergeCells>
  <pageMargins left="0.7" right="0.7" top="0.75" bottom="0.75" header="0.3" footer="0.3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SheetLayoutView="120" workbookViewId="0">
      <selection activeCell="P16" sqref="P16"/>
    </sheetView>
  </sheetViews>
  <sheetFormatPr defaultRowHeight="15" x14ac:dyDescent="0.25"/>
  <cols>
    <col min="1" max="1" width="21.28515625" customWidth="1"/>
    <col min="2" max="2" width="11.5703125" hidden="1" customWidth="1"/>
  </cols>
  <sheetData>
    <row r="1" spans="1:12" ht="18" x14ac:dyDescent="0.25">
      <c r="A1" s="140" t="s">
        <v>20</v>
      </c>
      <c r="B1" s="140"/>
      <c r="C1" s="140"/>
      <c r="D1" s="140"/>
      <c r="E1" s="140"/>
      <c r="F1" s="140"/>
      <c r="G1" s="140"/>
      <c r="H1" s="140"/>
      <c r="I1" s="140"/>
      <c r="J1" s="140"/>
    </row>
    <row r="3" spans="1:12" ht="15.75" x14ac:dyDescent="0.25">
      <c r="A3" s="139" t="s">
        <v>15</v>
      </c>
      <c r="B3" s="139" t="s">
        <v>17</v>
      </c>
      <c r="C3" s="139"/>
      <c r="D3" s="139"/>
      <c r="E3" s="139"/>
      <c r="F3" s="139"/>
      <c r="G3" s="139"/>
      <c r="H3" s="139"/>
      <c r="I3" s="139"/>
      <c r="J3" s="139" t="s">
        <v>0</v>
      </c>
    </row>
    <row r="4" spans="1:12" ht="29.25" customHeight="1" x14ac:dyDescent="0.3">
      <c r="A4" s="139"/>
      <c r="B4" s="12" t="s">
        <v>16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 t="s">
        <v>13</v>
      </c>
      <c r="J4" s="139"/>
      <c r="L4" s="3"/>
    </row>
    <row r="5" spans="1:12" ht="30" customHeight="1" x14ac:dyDescent="0.25">
      <c r="A5" s="9" t="s">
        <v>18</v>
      </c>
      <c r="C5" s="6">
        <v>53</v>
      </c>
      <c r="D5" s="6">
        <v>23</v>
      </c>
      <c r="E5" s="6">
        <v>57</v>
      </c>
      <c r="F5" s="6">
        <v>79</v>
      </c>
      <c r="G5" s="6">
        <v>73</v>
      </c>
      <c r="H5" s="6">
        <v>50</v>
      </c>
      <c r="I5" s="6">
        <v>3</v>
      </c>
      <c r="J5" s="6">
        <v>338</v>
      </c>
    </row>
    <row r="6" spans="1:12" ht="30" customHeight="1" x14ac:dyDescent="0.25">
      <c r="A6" s="10" t="s">
        <v>19</v>
      </c>
      <c r="C6" s="6">
        <v>7</v>
      </c>
      <c r="D6" s="6">
        <v>30</v>
      </c>
      <c r="E6" s="6">
        <v>6</v>
      </c>
      <c r="F6" s="6">
        <v>36</v>
      </c>
      <c r="G6" s="6">
        <v>25</v>
      </c>
      <c r="H6" s="6">
        <v>9</v>
      </c>
      <c r="I6" s="7">
        <v>0</v>
      </c>
      <c r="J6" s="6">
        <v>113</v>
      </c>
    </row>
    <row r="7" spans="1:12" ht="30" customHeight="1" x14ac:dyDescent="0.25">
      <c r="A7" s="11" t="s">
        <v>14</v>
      </c>
      <c r="C7" s="8">
        <v>8</v>
      </c>
      <c r="D7" s="8">
        <v>5</v>
      </c>
      <c r="E7" s="8">
        <v>69</v>
      </c>
      <c r="F7" s="8">
        <v>32</v>
      </c>
      <c r="G7" s="8">
        <v>31</v>
      </c>
      <c r="H7" s="8">
        <v>49</v>
      </c>
      <c r="I7" s="8">
        <v>11</v>
      </c>
      <c r="J7" s="8">
        <v>205</v>
      </c>
    </row>
    <row r="8" spans="1:12" ht="30" customHeight="1" x14ac:dyDescent="0.25">
      <c r="A8" s="4" t="s">
        <v>0</v>
      </c>
      <c r="B8" s="5"/>
      <c r="C8" s="14">
        <v>68</v>
      </c>
      <c r="D8" s="14">
        <v>58</v>
      </c>
      <c r="E8" s="14">
        <v>132</v>
      </c>
      <c r="F8" s="14">
        <v>147</v>
      </c>
      <c r="G8" s="14">
        <v>129</v>
      </c>
      <c r="H8" s="14">
        <v>108</v>
      </c>
      <c r="I8" s="14">
        <v>14</v>
      </c>
      <c r="J8" s="15">
        <v>656</v>
      </c>
    </row>
    <row r="9" spans="1:12" ht="16.5" customHeight="1" x14ac:dyDescent="0.25">
      <c r="A9" s="141" t="s">
        <v>6</v>
      </c>
      <c r="B9" s="141"/>
      <c r="C9" s="141"/>
      <c r="D9" s="141"/>
      <c r="E9" s="141"/>
      <c r="F9" s="141"/>
      <c r="G9" s="23"/>
      <c r="H9" s="23"/>
      <c r="I9" s="23"/>
      <c r="J9" s="23"/>
    </row>
    <row r="10" spans="1:12" ht="16.5" customHeight="1" x14ac:dyDescent="0.25">
      <c r="A10" s="138" t="s">
        <v>41</v>
      </c>
      <c r="B10" s="138"/>
      <c r="C10" s="138"/>
      <c r="D10" s="138"/>
      <c r="E10" s="138"/>
      <c r="F10" s="138"/>
      <c r="G10" s="138"/>
      <c r="H10" s="138"/>
      <c r="I10" s="138"/>
      <c r="J10" s="138"/>
    </row>
    <row r="11" spans="1:12" ht="30" customHeight="1" x14ac:dyDescent="0.25"/>
    <row r="12" spans="1:12" ht="30" customHeight="1" x14ac:dyDescent="0.25">
      <c r="A12" s="16"/>
      <c r="B12" s="16"/>
      <c r="C12" s="13">
        <v>2006</v>
      </c>
      <c r="D12" s="13">
        <v>2007</v>
      </c>
      <c r="E12" s="13">
        <v>2008</v>
      </c>
      <c r="F12" s="13">
        <v>2009</v>
      </c>
      <c r="G12" s="13">
        <v>2010</v>
      </c>
      <c r="H12" s="13">
        <v>2011</v>
      </c>
      <c r="I12" s="13" t="s">
        <v>13</v>
      </c>
    </row>
    <row r="13" spans="1:12" ht="30" customHeight="1" x14ac:dyDescent="0.25">
      <c r="A13" s="17" t="s">
        <v>18</v>
      </c>
      <c r="B13" s="16"/>
      <c r="C13" s="18">
        <v>53</v>
      </c>
      <c r="D13" s="18">
        <v>23</v>
      </c>
      <c r="E13" s="18">
        <v>57</v>
      </c>
      <c r="F13" s="18">
        <v>79</v>
      </c>
      <c r="G13" s="18">
        <v>73</v>
      </c>
      <c r="H13" s="18">
        <v>50</v>
      </c>
      <c r="I13" s="18">
        <v>3</v>
      </c>
      <c r="J13" s="6"/>
    </row>
    <row r="14" spans="1:12" ht="30" customHeight="1" x14ac:dyDescent="0.25">
      <c r="A14" s="19" t="s">
        <v>19</v>
      </c>
      <c r="B14" s="16"/>
      <c r="C14" s="18">
        <v>7</v>
      </c>
      <c r="D14" s="18">
        <v>30</v>
      </c>
      <c r="E14" s="18">
        <v>6</v>
      </c>
      <c r="F14" s="18">
        <v>36</v>
      </c>
      <c r="G14" s="18">
        <v>25</v>
      </c>
      <c r="H14" s="18">
        <v>9</v>
      </c>
      <c r="I14" s="20">
        <v>0</v>
      </c>
      <c r="J14" s="6"/>
    </row>
    <row r="15" spans="1:12" ht="30" customHeight="1" x14ac:dyDescent="0.25">
      <c r="A15" s="21" t="s">
        <v>14</v>
      </c>
      <c r="B15" s="16"/>
      <c r="C15" s="22">
        <v>8</v>
      </c>
      <c r="D15" s="22">
        <v>5</v>
      </c>
      <c r="E15" s="22">
        <v>69</v>
      </c>
      <c r="F15" s="22">
        <v>32</v>
      </c>
      <c r="G15" s="22">
        <v>31</v>
      </c>
      <c r="H15" s="22">
        <v>49</v>
      </c>
      <c r="I15" s="22">
        <v>11</v>
      </c>
      <c r="J15" s="8"/>
    </row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0:J10"/>
    <mergeCell ref="A3:A4"/>
    <mergeCell ref="B3:I3"/>
    <mergeCell ref="J3:J4"/>
    <mergeCell ref="A1:J1"/>
    <mergeCell ref="A9:F9"/>
  </mergeCells>
  <printOptions horizontalCentered="1" verticalCentered="1"/>
  <pageMargins left="0.34" right="0.36" top="0.75" bottom="3.48" header="0.3" footer="0.3"/>
  <pageSetup paperSize="9"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C17"/>
  <sheetViews>
    <sheetView workbookViewId="0">
      <selection activeCell="B4" sqref="B4:C17"/>
    </sheetView>
  </sheetViews>
  <sheetFormatPr defaultRowHeight="15" x14ac:dyDescent="0.25"/>
  <cols>
    <col min="3" max="3" width="11.5703125" customWidth="1"/>
  </cols>
  <sheetData>
    <row r="4" spans="2:3" x14ac:dyDescent="0.25">
      <c r="C4" s="29" t="s">
        <v>46</v>
      </c>
    </row>
    <row r="5" spans="2:3" x14ac:dyDescent="0.25">
      <c r="B5" s="1" t="s">
        <v>28</v>
      </c>
      <c r="C5" s="2">
        <v>417695</v>
      </c>
    </row>
    <row r="6" spans="2:3" x14ac:dyDescent="0.25">
      <c r="B6" s="1" t="s">
        <v>29</v>
      </c>
      <c r="C6" s="2">
        <v>363270</v>
      </c>
    </row>
    <row r="7" spans="2:3" x14ac:dyDescent="0.25">
      <c r="B7" s="1" t="s">
        <v>30</v>
      </c>
      <c r="C7" s="2">
        <v>367591</v>
      </c>
    </row>
    <row r="8" spans="2:3" x14ac:dyDescent="0.25">
      <c r="B8" s="1" t="s">
        <v>31</v>
      </c>
      <c r="C8" s="2">
        <v>239151</v>
      </c>
    </row>
    <row r="9" spans="2:3" x14ac:dyDescent="0.25">
      <c r="B9" s="1" t="s">
        <v>32</v>
      </c>
      <c r="C9" s="2">
        <v>249780</v>
      </c>
    </row>
    <row r="10" spans="2:3" x14ac:dyDescent="0.25">
      <c r="B10" s="1" t="s">
        <v>33</v>
      </c>
      <c r="C10" s="2">
        <v>575294</v>
      </c>
    </row>
    <row r="11" spans="2:3" x14ac:dyDescent="0.25">
      <c r="B11" s="1" t="s">
        <v>34</v>
      </c>
      <c r="C11" s="2">
        <v>391920</v>
      </c>
    </row>
    <row r="12" spans="2:3" x14ac:dyDescent="0.25">
      <c r="B12" s="1" t="s">
        <v>35</v>
      </c>
      <c r="C12" s="2">
        <v>337680</v>
      </c>
    </row>
    <row r="13" spans="2:3" x14ac:dyDescent="0.25">
      <c r="B13" s="1" t="s">
        <v>36</v>
      </c>
      <c r="C13" s="2">
        <v>340714</v>
      </c>
    </row>
    <row r="14" spans="2:3" x14ac:dyDescent="0.25">
      <c r="B14" s="1" t="s">
        <v>37</v>
      </c>
      <c r="C14" s="2">
        <v>321071</v>
      </c>
    </row>
    <row r="15" spans="2:3" x14ac:dyDescent="0.25">
      <c r="B15" s="1" t="s">
        <v>38</v>
      </c>
      <c r="C15" s="2">
        <v>332750</v>
      </c>
    </row>
    <row r="16" spans="2:3" x14ac:dyDescent="0.25">
      <c r="B16" s="1" t="s">
        <v>39</v>
      </c>
      <c r="C16" s="2">
        <v>307971</v>
      </c>
    </row>
    <row r="17" spans="2:3" x14ac:dyDescent="0.25">
      <c r="B17" s="1" t="s">
        <v>40</v>
      </c>
      <c r="C17" s="2">
        <v>208450</v>
      </c>
    </row>
  </sheetData>
  <pageMargins left="0.7" right="0.7" top="0.75" bottom="0.75" header="0.3" footer="0.3"/>
  <ignoredErrors>
    <ignoredError sqref="B5:B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7"/>
  <sheetViews>
    <sheetView workbookViewId="0">
      <selection activeCell="O29" sqref="O29"/>
    </sheetView>
  </sheetViews>
  <sheetFormatPr defaultRowHeight="15" x14ac:dyDescent="0.25"/>
  <cols>
    <col min="2" max="2" width="10.85546875" customWidth="1"/>
    <col min="3" max="3" width="15.28515625" customWidth="1"/>
  </cols>
  <sheetData>
    <row r="2" spans="1:3" ht="30" x14ac:dyDescent="0.25">
      <c r="B2" s="30" t="s">
        <v>52</v>
      </c>
      <c r="C2" s="30" t="s">
        <v>54</v>
      </c>
    </row>
    <row r="3" spans="1:3" x14ac:dyDescent="0.25">
      <c r="A3" s="31">
        <v>2000</v>
      </c>
      <c r="B3" s="34">
        <v>718</v>
      </c>
      <c r="C3" s="35">
        <v>6400698</v>
      </c>
    </row>
    <row r="4" spans="1:3" x14ac:dyDescent="0.25">
      <c r="A4" s="32">
        <v>2001</v>
      </c>
      <c r="B4" s="36">
        <v>725</v>
      </c>
      <c r="C4" s="37">
        <v>7096680</v>
      </c>
    </row>
    <row r="5" spans="1:3" x14ac:dyDescent="0.25">
      <c r="A5" s="32">
        <v>2002</v>
      </c>
      <c r="B5" s="36">
        <v>715</v>
      </c>
      <c r="C5" s="37">
        <v>4293383</v>
      </c>
    </row>
    <row r="6" spans="1:3" x14ac:dyDescent="0.25">
      <c r="A6" s="32">
        <v>2003</v>
      </c>
      <c r="B6" s="36">
        <v>765</v>
      </c>
      <c r="C6" s="37">
        <v>2844038</v>
      </c>
    </row>
    <row r="7" spans="1:3" x14ac:dyDescent="0.25">
      <c r="A7" s="32">
        <v>2004</v>
      </c>
      <c r="B7" s="36">
        <v>985</v>
      </c>
      <c r="C7" s="37">
        <v>2930240</v>
      </c>
    </row>
    <row r="8" spans="1:3" x14ac:dyDescent="0.25">
      <c r="A8" s="32">
        <v>2005</v>
      </c>
      <c r="B8" s="36">
        <v>1377</v>
      </c>
      <c r="C8" s="37">
        <v>3714843</v>
      </c>
    </row>
    <row r="9" spans="1:3" x14ac:dyDescent="0.25">
      <c r="A9" s="32">
        <v>2006</v>
      </c>
      <c r="B9" s="36">
        <v>1257</v>
      </c>
      <c r="C9" s="38">
        <v>3210508</v>
      </c>
    </row>
    <row r="10" spans="1:3" x14ac:dyDescent="0.25">
      <c r="A10" s="32">
        <v>2007</v>
      </c>
      <c r="B10" s="36">
        <v>1381</v>
      </c>
      <c r="C10" s="37">
        <v>3751974.3</v>
      </c>
    </row>
    <row r="11" spans="1:3" x14ac:dyDescent="0.25">
      <c r="A11" s="32">
        <v>2008</v>
      </c>
      <c r="B11" s="36">
        <v>1024</v>
      </c>
      <c r="C11" s="37">
        <v>4007776</v>
      </c>
    </row>
    <row r="12" spans="1:3" x14ac:dyDescent="0.25">
      <c r="A12" s="32">
        <v>2009</v>
      </c>
      <c r="B12" s="38">
        <v>982</v>
      </c>
      <c r="C12" s="39">
        <v>3836341.2</v>
      </c>
    </row>
    <row r="13" spans="1:3" x14ac:dyDescent="0.25">
      <c r="A13" s="32">
        <v>2010</v>
      </c>
      <c r="B13" s="39">
        <v>1107</v>
      </c>
      <c r="C13" s="39">
        <v>6797197.6200000001</v>
      </c>
    </row>
    <row r="14" spans="1:3" x14ac:dyDescent="0.25">
      <c r="A14" s="32">
        <v>2011</v>
      </c>
      <c r="B14" s="39">
        <v>1096</v>
      </c>
      <c r="C14" s="38">
        <v>4458219.97</v>
      </c>
    </row>
    <row r="15" spans="1:3" x14ac:dyDescent="0.25">
      <c r="A15" s="33">
        <v>2012</v>
      </c>
      <c r="B15" s="40">
        <v>1380</v>
      </c>
      <c r="C15" s="41">
        <v>4647014.1900000004</v>
      </c>
    </row>
    <row r="17" spans="18:18" x14ac:dyDescent="0.25">
      <c r="R17" s="24"/>
    </row>
  </sheetData>
  <pageMargins left="0.32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5"/>
  <sheetViews>
    <sheetView workbookViewId="0">
      <selection activeCell="P28" sqref="P28"/>
    </sheetView>
  </sheetViews>
  <sheetFormatPr defaultRowHeight="15" x14ac:dyDescent="0.25"/>
  <cols>
    <col min="3" max="3" width="13.7109375" customWidth="1"/>
    <col min="4" max="4" width="9.140625" style="44"/>
  </cols>
  <sheetData>
    <row r="2" spans="1:3" ht="45" x14ac:dyDescent="0.25">
      <c r="B2" s="42" t="s">
        <v>53</v>
      </c>
      <c r="C2" s="30" t="s">
        <v>55</v>
      </c>
    </row>
    <row r="3" spans="1:3" x14ac:dyDescent="0.25">
      <c r="A3" s="31">
        <v>2000</v>
      </c>
      <c r="B3" s="35">
        <v>887</v>
      </c>
      <c r="C3" s="35">
        <v>421187</v>
      </c>
    </row>
    <row r="4" spans="1:3" x14ac:dyDescent="0.25">
      <c r="A4" s="32">
        <v>2001</v>
      </c>
      <c r="B4" s="37">
        <v>1079</v>
      </c>
      <c r="C4" s="37">
        <v>443078</v>
      </c>
    </row>
    <row r="5" spans="1:3" x14ac:dyDescent="0.25">
      <c r="A5" s="32">
        <v>2002</v>
      </c>
      <c r="B5" s="37">
        <v>1207</v>
      </c>
      <c r="C5" s="37">
        <v>313568</v>
      </c>
    </row>
    <row r="6" spans="1:3" x14ac:dyDescent="0.25">
      <c r="A6" s="32">
        <v>2003</v>
      </c>
      <c r="B6" s="37">
        <v>1192</v>
      </c>
      <c r="C6" s="37">
        <v>479320</v>
      </c>
    </row>
    <row r="7" spans="1:3" x14ac:dyDescent="0.25">
      <c r="A7" s="32">
        <v>2004</v>
      </c>
      <c r="B7" s="37">
        <v>1456</v>
      </c>
      <c r="C7" s="37">
        <v>725459</v>
      </c>
    </row>
    <row r="8" spans="1:3" x14ac:dyDescent="0.25">
      <c r="A8" s="32">
        <v>2005</v>
      </c>
      <c r="B8" s="37">
        <v>1647</v>
      </c>
      <c r="C8" s="37">
        <v>942968</v>
      </c>
    </row>
    <row r="9" spans="1:3" x14ac:dyDescent="0.25">
      <c r="A9" s="32">
        <v>2006</v>
      </c>
      <c r="B9" s="37">
        <v>1577</v>
      </c>
      <c r="C9" s="37">
        <v>959039.88</v>
      </c>
    </row>
    <row r="10" spans="1:3" x14ac:dyDescent="0.25">
      <c r="A10" s="32">
        <v>2007</v>
      </c>
      <c r="B10" s="37">
        <v>1552</v>
      </c>
      <c r="C10" s="37">
        <v>872490.96</v>
      </c>
    </row>
    <row r="11" spans="1:3" x14ac:dyDescent="0.25">
      <c r="A11" s="32">
        <v>2008</v>
      </c>
      <c r="B11" s="37">
        <v>1334</v>
      </c>
      <c r="C11" s="37">
        <v>841490.96</v>
      </c>
    </row>
    <row r="12" spans="1:3" x14ac:dyDescent="0.25">
      <c r="A12" s="32">
        <v>2009</v>
      </c>
      <c r="B12" s="38">
        <v>98</v>
      </c>
      <c r="C12" s="38">
        <v>103329.60000000001</v>
      </c>
    </row>
    <row r="13" spans="1:3" x14ac:dyDescent="0.25">
      <c r="A13" s="32">
        <v>2010</v>
      </c>
      <c r="B13" s="38">
        <v>115</v>
      </c>
      <c r="C13" s="38">
        <v>93492.3</v>
      </c>
    </row>
    <row r="14" spans="1:3" x14ac:dyDescent="0.25">
      <c r="A14" s="32">
        <v>2011</v>
      </c>
      <c r="B14" s="38">
        <v>102</v>
      </c>
      <c r="C14" s="38">
        <v>97058.4</v>
      </c>
    </row>
    <row r="15" spans="1:3" x14ac:dyDescent="0.25">
      <c r="A15" s="33">
        <v>2012</v>
      </c>
      <c r="B15" s="40">
        <v>96</v>
      </c>
      <c r="C15" s="40">
        <v>113205.65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Dashboard</vt:lpstr>
      <vt:lpstr>Table</vt:lpstr>
      <vt:lpstr>Sheet2</vt:lpstr>
      <vt:lpstr>Sheet</vt:lpstr>
      <vt:lpstr>Wildlife Permits</vt:lpstr>
      <vt:lpstr>Rev for LTP</vt:lpstr>
      <vt:lpstr>CITES</vt:lpstr>
      <vt:lpstr>Non-CITES</vt:lpstr>
      <vt:lpstr>Sheet 1</vt:lpstr>
      <vt:lpstr>Fig.16</vt:lpstr>
      <vt:lpstr>Sheet!Print_Area</vt:lpstr>
      <vt:lpstr>Table!Print_Area</vt:lpstr>
      <vt:lpstr>'Wildlife Permits'!Print_Area</vt:lpstr>
    </vt:vector>
  </TitlesOfParts>
  <Company>DENR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sbarabejo</dc:creator>
  <cp:lastModifiedBy>Antonio Miguel F. Terrado</cp:lastModifiedBy>
  <cp:lastPrinted>2019-01-09T00:46:53Z</cp:lastPrinted>
  <dcterms:created xsi:type="dcterms:W3CDTF">2013-07-16T01:44:45Z</dcterms:created>
  <dcterms:modified xsi:type="dcterms:W3CDTF">2019-12-11T05:44:18Z</dcterms:modified>
</cp:coreProperties>
</file>